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Příloha č. 1 - hlavní činnost" sheetId="1" r:id="rId1"/>
    <sheet name="Příloha č. 2 - doplň. činnost" sheetId="2" r:id="rId2"/>
  </sheets>
  <definedNames>
    <definedName name="_xlnm.Print_Titles" localSheetId="0">'Příloha č. 1 - hlavní činnost'!$8:$8</definedName>
    <definedName name="_xlnm.Print_Titles" localSheetId="1">'Příloha č. 2 - doplň. činnost'!$8:$8</definedName>
    <definedName name="_xlnm.Print_Area" localSheetId="1">'Příloha č. 2 - doplň. činnost'!$A$1:$G$68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F41" i="2"/>
  <c r="E41" i="2"/>
  <c r="G39" i="2"/>
  <c r="F39" i="2"/>
  <c r="E39" i="2"/>
  <c r="G37" i="2"/>
  <c r="F37" i="2"/>
  <c r="E37" i="2"/>
  <c r="G68" i="1"/>
  <c r="F68" i="1"/>
  <c r="E68" i="1"/>
  <c r="G64" i="1"/>
  <c r="F64" i="1"/>
  <c r="E64" i="1"/>
  <c r="G94" i="1" l="1"/>
  <c r="F94" i="1"/>
  <c r="E94" i="1"/>
  <c r="G88" i="1"/>
  <c r="F88" i="1"/>
  <c r="E88" i="1"/>
  <c r="E86" i="1"/>
  <c r="F86" i="1"/>
  <c r="G86" i="1"/>
  <c r="G83" i="1"/>
  <c r="F83" i="1"/>
  <c r="E83" i="1"/>
  <c r="G78" i="1"/>
  <c r="G76" i="1"/>
  <c r="F76" i="1"/>
  <c r="E76" i="1"/>
  <c r="F78" i="1"/>
  <c r="E78" i="1"/>
  <c r="G74" i="1"/>
  <c r="F74" i="1"/>
  <c r="E74" i="1"/>
  <c r="G70" i="1"/>
  <c r="F70" i="1"/>
  <c r="E70" i="1"/>
  <c r="E62" i="1"/>
  <c r="F62" i="1"/>
  <c r="G62" i="1"/>
  <c r="G60" i="1"/>
  <c r="F60" i="1"/>
  <c r="E60" i="1"/>
  <c r="G56" i="1"/>
  <c r="F56" i="1"/>
  <c r="E56" i="1"/>
  <c r="G54" i="1"/>
  <c r="G51" i="1"/>
  <c r="G49" i="1"/>
  <c r="F54" i="1"/>
  <c r="E54" i="1"/>
  <c r="F51" i="1"/>
  <c r="E51" i="1"/>
  <c r="F49" i="1"/>
  <c r="E49" i="1"/>
  <c r="G46" i="1"/>
  <c r="F46" i="1"/>
  <c r="E46" i="1"/>
  <c r="G42" i="1"/>
  <c r="F42" i="1"/>
  <c r="E42" i="1"/>
  <c r="G31" i="1"/>
  <c r="F31" i="1"/>
  <c r="E31" i="1"/>
  <c r="G29" i="1"/>
  <c r="F29" i="1"/>
  <c r="E29" i="1"/>
  <c r="G27" i="1"/>
  <c r="F27" i="1"/>
  <c r="E27" i="1"/>
  <c r="G23" i="1"/>
  <c r="F23" i="1"/>
  <c r="E23" i="1"/>
  <c r="E49" i="2"/>
  <c r="F49" i="2"/>
  <c r="G49" i="2"/>
  <c r="E17" i="2"/>
  <c r="F17" i="2"/>
  <c r="G17" i="2"/>
  <c r="E95" i="1" l="1"/>
  <c r="F95" i="1"/>
  <c r="G95" i="1"/>
  <c r="G96" i="1"/>
  <c r="F96" i="1"/>
  <c r="E96" i="1"/>
  <c r="G58" i="2"/>
  <c r="F58" i="2"/>
  <c r="E58" i="2"/>
  <c r="G56" i="2"/>
  <c r="F56" i="2"/>
  <c r="E56" i="2"/>
  <c r="G45" i="2"/>
  <c r="F45" i="2"/>
  <c r="E45" i="2"/>
  <c r="G43" i="2"/>
  <c r="F43" i="2"/>
  <c r="E43" i="2"/>
  <c r="G35" i="2"/>
  <c r="F35" i="2"/>
  <c r="E35" i="2"/>
  <c r="G33" i="2"/>
  <c r="F33" i="2"/>
  <c r="E33" i="2"/>
  <c r="G31" i="2"/>
  <c r="F31" i="2"/>
  <c r="E31" i="2"/>
  <c r="G28" i="2"/>
  <c r="F28" i="2"/>
  <c r="E28" i="2"/>
  <c r="G25" i="2"/>
  <c r="F25" i="2"/>
  <c r="E25" i="2"/>
  <c r="G23" i="2"/>
  <c r="F23" i="2"/>
  <c r="E23" i="2"/>
  <c r="G21" i="2"/>
  <c r="F21" i="2"/>
  <c r="E21" i="2"/>
  <c r="E59" i="2" s="1"/>
  <c r="G59" i="2" l="1"/>
  <c r="F59" i="2"/>
  <c r="F60" i="2"/>
  <c r="F97" i="1"/>
  <c r="G97" i="1"/>
  <c r="G60" i="2"/>
  <c r="E60" i="2"/>
  <c r="E97" i="1"/>
  <c r="F61" i="2" l="1"/>
  <c r="E61" i="2"/>
  <c r="G61" i="2"/>
</calcChain>
</file>

<file path=xl/sharedStrings.xml><?xml version="1.0" encoding="utf-8"?>
<sst xmlns="http://schemas.openxmlformats.org/spreadsheetml/2006/main" count="316" uniqueCount="234">
  <si>
    <t>PČ</t>
  </si>
  <si>
    <t>SÚ</t>
  </si>
  <si>
    <t>Sk-AÚ</t>
  </si>
  <si>
    <t>Název skupiny analytického účtu</t>
  </si>
  <si>
    <t>501-031</t>
  </si>
  <si>
    <t>knihy, učebnice, pomůcky, DVD, CD, odborná literatura</t>
  </si>
  <si>
    <t>501-032</t>
  </si>
  <si>
    <t>ochranné pomůcky, pracovní obuv, oděv</t>
  </si>
  <si>
    <t>501-033</t>
  </si>
  <si>
    <t>ŠJ - spotřeba potravin</t>
  </si>
  <si>
    <t>501-034</t>
  </si>
  <si>
    <t>čistící, úklidové a hygienické prostředky</t>
  </si>
  <si>
    <t>501-035</t>
  </si>
  <si>
    <t>ŠJ - čistící, úklidové a hygienické prostředky</t>
  </si>
  <si>
    <t>501-036</t>
  </si>
  <si>
    <t>léky, zdravotnický materiál</t>
  </si>
  <si>
    <t>501-037</t>
  </si>
  <si>
    <t>předplatné, noviny, časopisy</t>
  </si>
  <si>
    <t>501-038</t>
  </si>
  <si>
    <t>materiál na opravy</t>
  </si>
  <si>
    <t>501-039</t>
  </si>
  <si>
    <t>501-040</t>
  </si>
  <si>
    <t>pohonné hmoty</t>
  </si>
  <si>
    <t>501-041</t>
  </si>
  <si>
    <t>tonery, kopírování, kancelářský papír</t>
  </si>
  <si>
    <t>501-042</t>
  </si>
  <si>
    <t>kancelářské potřeby, reklamní předměty</t>
  </si>
  <si>
    <t>501-043</t>
  </si>
  <si>
    <t>DDHM - podrozvahová evidence</t>
  </si>
  <si>
    <t>501-044</t>
  </si>
  <si>
    <t>Náklady 1</t>
  </si>
  <si>
    <t>501 - Spotřeba materiálu</t>
  </si>
  <si>
    <t>502-031</t>
  </si>
  <si>
    <t>elektřina</t>
  </si>
  <si>
    <t>502-032</t>
  </si>
  <si>
    <t>voda (vodné, stočné)</t>
  </si>
  <si>
    <t>502-033</t>
  </si>
  <si>
    <t>plyn</t>
  </si>
  <si>
    <t>502 - Spotřeba energie</t>
  </si>
  <si>
    <t>511-031</t>
  </si>
  <si>
    <t>opravy a údržba (též malířské, zahradnické práce atd.)</t>
  </si>
  <si>
    <t>511 - Opravy a udržování</t>
  </si>
  <si>
    <t>512-031</t>
  </si>
  <si>
    <t>cestovné</t>
  </si>
  <si>
    <t>512 - Cestovné</t>
  </si>
  <si>
    <t>518-031</t>
  </si>
  <si>
    <t>poštovné, kurýrní služby</t>
  </si>
  <si>
    <t>518-032</t>
  </si>
  <si>
    <t>telefonní poplatky</t>
  </si>
  <si>
    <t>518-033</t>
  </si>
  <si>
    <t>internet</t>
  </si>
  <si>
    <t>518-034</t>
  </si>
  <si>
    <t>softwarové služby, servis PC</t>
  </si>
  <si>
    <t>518-035</t>
  </si>
  <si>
    <t>kurzy, školení a vzdělávání</t>
  </si>
  <si>
    <t>518-036</t>
  </si>
  <si>
    <t>poradenské a právní služby, zpracování mezd, účetnictví</t>
  </si>
  <si>
    <t>518-037</t>
  </si>
  <si>
    <t>peněžní služby (bankovní poplatky)</t>
  </si>
  <si>
    <t>518-038</t>
  </si>
  <si>
    <t>likvidace odpadu</t>
  </si>
  <si>
    <t>518-039</t>
  </si>
  <si>
    <t>revize a servis</t>
  </si>
  <si>
    <t>518-041</t>
  </si>
  <si>
    <t>nákup služeb - ostatní</t>
  </si>
  <si>
    <t>518 - Ostatní služby</t>
  </si>
  <si>
    <t>521-031</t>
  </si>
  <si>
    <t>mzdové náklady - platy celkem</t>
  </si>
  <si>
    <t>521-032</t>
  </si>
  <si>
    <t>mzdové náklady - OON celkem</t>
  </si>
  <si>
    <t>521-033</t>
  </si>
  <si>
    <t>náhrady za DPN</t>
  </si>
  <si>
    <t>521 - Mzdové náklady</t>
  </si>
  <si>
    <t>524-031</t>
  </si>
  <si>
    <t>povinné odvody na zdravotní pojištění</t>
  </si>
  <si>
    <t>524-032</t>
  </si>
  <si>
    <t>povinné odvody na sociální pojištění</t>
  </si>
  <si>
    <t>524 - Zákonné sociální pojištění</t>
  </si>
  <si>
    <t>525-031</t>
  </si>
  <si>
    <t>povinné úrazové pojištění</t>
  </si>
  <si>
    <t>525 - Jiné sociální pojištění</t>
  </si>
  <si>
    <t>527-031</t>
  </si>
  <si>
    <t>povinné odvody - příděl do FKSP</t>
  </si>
  <si>
    <t>527 - Zákonné sociální náklady</t>
  </si>
  <si>
    <t>542-031</t>
  </si>
  <si>
    <t>jiné pokuty a penále</t>
  </si>
  <si>
    <t>542 - Jiné pokuty a penále</t>
  </si>
  <si>
    <t>549-031</t>
  </si>
  <si>
    <t>pojištění budov a majetku</t>
  </si>
  <si>
    <t>549-032</t>
  </si>
  <si>
    <t>pojištění ostatní</t>
  </si>
  <si>
    <t>549-033</t>
  </si>
  <si>
    <t>ostatní náklady kromě pojištění</t>
  </si>
  <si>
    <t>549 - Ostatní náklady z činnosti</t>
  </si>
  <si>
    <t>551-031</t>
  </si>
  <si>
    <t>odpisy budov a ostatního majetku ve správě</t>
  </si>
  <si>
    <t>551 - Odpisy dlouhodobého majetku</t>
  </si>
  <si>
    <t>558-031</t>
  </si>
  <si>
    <t>DDHM - drobný dlouhodobý hmotný majetek</t>
  </si>
  <si>
    <t>558 - Náklady z drobného dlouhodobého majetku</t>
  </si>
  <si>
    <t>602-031</t>
  </si>
  <si>
    <t>poplatky od zákonných zástupců (úplata MŠ, ŠD)</t>
  </si>
  <si>
    <t>602-032</t>
  </si>
  <si>
    <t>ŠJ - platby za odebrané obědy</t>
  </si>
  <si>
    <t>602-033</t>
  </si>
  <si>
    <t>výnosy z prodeje služeb ostatní (fotofoltaika, atd.)</t>
  </si>
  <si>
    <t>Výnosy 1</t>
  </si>
  <si>
    <t>602 - Výnosy z prodeje služeb</t>
  </si>
  <si>
    <t>644-031</t>
  </si>
  <si>
    <t>644 - Výnosy z prodeje materiálu</t>
  </si>
  <si>
    <t>648-031</t>
  </si>
  <si>
    <t>čerpání fondu investic</t>
  </si>
  <si>
    <t>648-032</t>
  </si>
  <si>
    <t>čerpání rezervního fondu</t>
  </si>
  <si>
    <t>648-033</t>
  </si>
  <si>
    <t>čerpání rezervního fondu z ostatních zdrojů</t>
  </si>
  <si>
    <t>648-034</t>
  </si>
  <si>
    <t>čerpání fondu odměn</t>
  </si>
  <si>
    <t>648 - Čerpání fondů</t>
  </si>
  <si>
    <t>649-031</t>
  </si>
  <si>
    <t>ostatní výnosy z činnosti jinde neuvedené</t>
  </si>
  <si>
    <t>649 - Ostatní výnosy z činnosti</t>
  </si>
  <si>
    <t>662-031</t>
  </si>
  <si>
    <t>úroky z BÚ</t>
  </si>
  <si>
    <t>662 - Úroky</t>
  </si>
  <si>
    <t>672-031</t>
  </si>
  <si>
    <t>SR - dotace na vzdělávání</t>
  </si>
  <si>
    <t>672-033</t>
  </si>
  <si>
    <t>EU - účelové dotace</t>
  </si>
  <si>
    <t>672-034</t>
  </si>
  <si>
    <t>ÚSC - příspěvek na provoz (vč. příspěvku na odpisy)</t>
  </si>
  <si>
    <t>672-035</t>
  </si>
  <si>
    <t>ÚSC - investiční příspěvek a příspěvek na opravy</t>
  </si>
  <si>
    <t>672 - Výnosy územních rozpočtů z transferů</t>
  </si>
  <si>
    <t>Hospodářský výsledek 1</t>
  </si>
  <si>
    <t>Náklady 2</t>
  </si>
  <si>
    <t>557-031</t>
  </si>
  <si>
    <t>náklady z vyřazených pohledávek</t>
  </si>
  <si>
    <t>557 - Náklady z odepsaných pohledávek</t>
  </si>
  <si>
    <t>Výnosy 2</t>
  </si>
  <si>
    <t>pronájem krátkodobý - tělocvičny</t>
  </si>
  <si>
    <t>pronájem krátkodobý - učebny</t>
  </si>
  <si>
    <t>pronájem krátkodobý - ostatní (jídelna atd.)</t>
  </si>
  <si>
    <t>pronájem dlohodobý - školní byt</t>
  </si>
  <si>
    <t>pronájem dlouhodobý - ostatní</t>
  </si>
  <si>
    <t>pronájem - režie (energie)</t>
  </si>
  <si>
    <t>603 - Výnosy z pronájmu</t>
  </si>
  <si>
    <t>Hospodářský výsledek 2</t>
  </si>
  <si>
    <r>
      <t xml:space="preserve">Název organizace: </t>
    </r>
    <r>
      <rPr>
        <sz val="10"/>
        <rFont val="Arial"/>
        <family val="2"/>
        <charset val="238"/>
      </rPr>
      <t>Základní škola, Kuřim, Jungmannova 813, okres Brno - venkov, příspěvková organizace</t>
    </r>
    <r>
      <rPr>
        <b/>
        <sz val="10"/>
        <rFont val="Arial"/>
        <family val="2"/>
        <charset val="238"/>
      </rPr>
      <t xml:space="preserve">
 </t>
    </r>
  </si>
  <si>
    <r>
      <t xml:space="preserve">Sídlo: </t>
    </r>
    <r>
      <rPr>
        <sz val="10"/>
        <rFont val="Arial"/>
        <family val="2"/>
        <charset val="238"/>
      </rPr>
      <t>Jungmannova 813/5, 664 34 Kuřim</t>
    </r>
  </si>
  <si>
    <r>
      <t xml:space="preserve">IČ: </t>
    </r>
    <r>
      <rPr>
        <sz val="10"/>
        <rFont val="Arial"/>
        <family val="2"/>
        <charset val="238"/>
      </rPr>
      <t>70988285</t>
    </r>
  </si>
  <si>
    <r>
      <t xml:space="preserve">Statutární orgán: </t>
    </r>
    <r>
      <rPr>
        <sz val="10"/>
        <rFont val="Arial"/>
        <family val="2"/>
        <charset val="238"/>
      </rPr>
      <t>Mgr. Richard Mach</t>
    </r>
  </si>
  <si>
    <t>Schválil: Mgr. Richard Mach</t>
  </si>
  <si>
    <t>Příloha č. 1</t>
  </si>
  <si>
    <t>Příloha č. 2</t>
  </si>
  <si>
    <t>školní družina - hry, materiál</t>
  </si>
  <si>
    <t>563 - Kurzové ztráty</t>
  </si>
  <si>
    <t>563-031</t>
  </si>
  <si>
    <t>646-031</t>
  </si>
  <si>
    <t>646 - Výnosy z prodeje dlouhodobého hmotného majetku kromě pozemků</t>
  </si>
  <si>
    <r>
      <t>Poznámka:</t>
    </r>
    <r>
      <rPr>
        <sz val="10"/>
        <rFont val="Arial"/>
        <family val="2"/>
        <charset val="238"/>
      </rPr>
      <t xml:space="preserve"> </t>
    </r>
  </si>
  <si>
    <t>Poznámka:</t>
  </si>
  <si>
    <t>Úč 2020 (1-12)</t>
  </si>
  <si>
    <t>ostatní služby</t>
  </si>
  <si>
    <t>ŠJ - výnosy z prodeje služeb - cizí strávníci</t>
  </si>
  <si>
    <t>ŠJ - výnosy z prodeje služeb - odebrané obědy</t>
  </si>
  <si>
    <t>527-032</t>
  </si>
  <si>
    <t>osobní ochranné pomůcky - respirátory</t>
  </si>
  <si>
    <t>kurzové ztráty - Erasmus+</t>
  </si>
  <si>
    <t>DDHM - výnosy z prodeje, kromě pozemků</t>
  </si>
  <si>
    <t>649-032</t>
  </si>
  <si>
    <t>ostatní výnosy z činn. jinde neuv. - osob. ochr. pom. - respirátory</t>
  </si>
  <si>
    <t>Úč 2021 (1-12)</t>
  </si>
  <si>
    <t>501-001</t>
  </si>
  <si>
    <t>501-003</t>
  </si>
  <si>
    <t>501-004</t>
  </si>
  <si>
    <t>501-005</t>
  </si>
  <si>
    <t>ŠJ - spotřeba potravin, cizí strávníci + sportovci (pronájem)</t>
  </si>
  <si>
    <t>502-001</t>
  </si>
  <si>
    <t>502-002</t>
  </si>
  <si>
    <t>502-003</t>
  </si>
  <si>
    <t>511-001</t>
  </si>
  <si>
    <t>518-011</t>
  </si>
  <si>
    <t>521-001</t>
  </si>
  <si>
    <t>521-002</t>
  </si>
  <si>
    <t>524-001</t>
  </si>
  <si>
    <t>525-001</t>
  </si>
  <si>
    <t>527-001</t>
  </si>
  <si>
    <t>558-001</t>
  </si>
  <si>
    <t>557-001</t>
  </si>
  <si>
    <t>602-001</t>
  </si>
  <si>
    <t>602-002</t>
  </si>
  <si>
    <t>602-003</t>
  </si>
  <si>
    <t>603-001</t>
  </si>
  <si>
    <t>603-002</t>
  </si>
  <si>
    <t>603-004</t>
  </si>
  <si>
    <t>603-005</t>
  </si>
  <si>
    <t>603-006</t>
  </si>
  <si>
    <t>603-007</t>
  </si>
  <si>
    <t>649-001</t>
  </si>
  <si>
    <t xml:space="preserve">Rozbor hospodaření - hlavní činnost 2020 - 2022, náklady a výnosy (v Kč). 
</t>
  </si>
  <si>
    <t>Úč 2022 (1-12)</t>
  </si>
  <si>
    <t>V Kuřimi dne: 31. 03. 2023</t>
  </si>
  <si>
    <t xml:space="preserve">Rozbor hospodaření - doplňková činnost 2020 - 2022, náklady a výnosy (v Kč). 
</t>
  </si>
  <si>
    <t>Zpracovala: Eliška Homolová, Ing. Markéta Kováčiková</t>
  </si>
  <si>
    <t>558-030</t>
  </si>
  <si>
    <t>558-032</t>
  </si>
  <si>
    <t>672-032</t>
  </si>
  <si>
    <t>SR - účelové dotace</t>
  </si>
  <si>
    <t>501-014</t>
  </si>
  <si>
    <t>501-008</t>
  </si>
  <si>
    <t>501-012</t>
  </si>
  <si>
    <t>501-013</t>
  </si>
  <si>
    <t>524-002</t>
  </si>
  <si>
    <t>538-001</t>
  </si>
  <si>
    <t>538 - Jiné daně a poplatky</t>
  </si>
  <si>
    <t>542-001</t>
  </si>
  <si>
    <t>549-001</t>
  </si>
  <si>
    <t>ostatní náklady z činnosti</t>
  </si>
  <si>
    <t>spotřeba materiálu (kroužky)</t>
  </si>
  <si>
    <t xml:space="preserve"> - označený řádek podrobně popište, zdůvodněte ve ZoH za rok 2022 a porovnejte s předchozím rokem.</t>
  </si>
  <si>
    <t>- označený řádek rozepište, co na daný účet zařazujete; doplňte do závorky na řádek v tabulce.</t>
  </si>
  <si>
    <t xml:space="preserve">ostatní výnosy z činnosti jinde neuvedené </t>
  </si>
  <si>
    <t>spotřeba materiálu - knihy, učební pomůcky</t>
  </si>
  <si>
    <t>výnosy z prodeje materiálu - prodej použitého oleje</t>
  </si>
  <si>
    <t>ostatní materiál jinde nezařazený (tiskopisy, nádobí do ŠJ, ost.)</t>
  </si>
  <si>
    <r>
      <t xml:space="preserve">nákup služeb - ostatní </t>
    </r>
    <r>
      <rPr>
        <sz val="8"/>
        <rFont val="Arial"/>
        <family val="2"/>
        <charset val="238"/>
      </rPr>
      <t>(kopírování, pronájem sport., lék. prohlídky)</t>
    </r>
  </si>
  <si>
    <t xml:space="preserve">náklady z drobného dlouhodobého majetku (DDHM neevidovaný) </t>
  </si>
  <si>
    <t xml:space="preserve">náklady z drobného dlouhodobého majetku (DDHM) </t>
  </si>
  <si>
    <t>náklady z drobného dlouhodobého majetku (DDNM)</t>
  </si>
  <si>
    <t>spotřeba materiálu (materiál na opravy)</t>
  </si>
  <si>
    <t>spotřeba materiálu (kancelářské potřeby, reklamní předměty)</t>
  </si>
  <si>
    <t>spotřeba materiálu (DDHM do 3.000 Kč)</t>
  </si>
  <si>
    <t>jiné daně a poplatky (DPH)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</si>
</sst>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2"/>
      <name val="Times New Roman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4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3" fillId="0" borderId="0" xfId="0" applyFont="1"/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49" fontId="2" fillId="4" borderId="0" xfId="0" applyNumberFormat="1" applyFont="1" applyFill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wrapText="1"/>
    </xf>
    <xf numFmtId="4" fontId="2" fillId="2" borderId="2" xfId="0" applyNumberFormat="1" applyFont="1" applyFill="1" applyBorder="1" applyAlignment="1">
      <alignment wrapText="1"/>
    </xf>
    <xf numFmtId="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 wrapText="1"/>
    </xf>
    <xf numFmtId="0" fontId="4" fillId="0" borderId="0" xfId="0" applyFont="1"/>
    <xf numFmtId="49" fontId="2" fillId="6" borderId="0" xfId="0" applyNumberFormat="1" applyFont="1" applyFill="1" applyAlignment="1">
      <alignment vertical="center"/>
    </xf>
    <xf numFmtId="49" fontId="3" fillId="7" borderId="1" xfId="0" applyNumberFormat="1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abSelected="1" zoomScaleNormal="100" workbookViewId="0">
      <pane ySplit="8" topLeftCell="A48" activePane="bottomLeft" state="frozen"/>
      <selection pane="bottomLeft" activeCell="D75" sqref="D75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8" x14ac:dyDescent="0.25">
      <c r="G1" s="12" t="s">
        <v>153</v>
      </c>
    </row>
    <row r="3" spans="1:8" ht="30" customHeight="1" x14ac:dyDescent="0.25">
      <c r="A3" s="41" t="s">
        <v>200</v>
      </c>
      <c r="B3" s="42"/>
      <c r="C3" s="42"/>
      <c r="D3" s="42"/>
      <c r="E3" s="42"/>
      <c r="F3" s="42"/>
      <c r="G3" s="43"/>
    </row>
    <row r="4" spans="1:8" x14ac:dyDescent="0.25">
      <c r="A4" s="44" t="s">
        <v>148</v>
      </c>
      <c r="B4" s="44"/>
      <c r="C4" s="44"/>
      <c r="D4" s="44"/>
      <c r="E4" s="44"/>
      <c r="F4" s="44"/>
      <c r="G4" s="44"/>
    </row>
    <row r="5" spans="1:8" x14ac:dyDescent="0.25">
      <c r="A5" s="44" t="s">
        <v>149</v>
      </c>
      <c r="B5" s="44"/>
      <c r="C5" s="44"/>
      <c r="D5" s="44"/>
      <c r="E5" s="44"/>
      <c r="F5" s="44"/>
      <c r="G5" s="44"/>
    </row>
    <row r="6" spans="1:8" x14ac:dyDescent="0.25">
      <c r="A6" s="44" t="s">
        <v>150</v>
      </c>
      <c r="B6" s="44"/>
      <c r="C6" s="44"/>
      <c r="D6" s="44"/>
      <c r="E6" s="44"/>
      <c r="F6" s="44"/>
      <c r="G6" s="44"/>
    </row>
    <row r="7" spans="1:8" x14ac:dyDescent="0.25">
      <c r="A7" s="44" t="s">
        <v>151</v>
      </c>
      <c r="B7" s="44"/>
      <c r="C7" s="44"/>
      <c r="D7" s="44"/>
      <c r="E7" s="44"/>
      <c r="F7" s="44"/>
      <c r="G7" s="44"/>
    </row>
    <row r="8" spans="1:8" ht="30.6" customHeight="1" x14ac:dyDescent="0.25">
      <c r="A8" s="18" t="s">
        <v>0</v>
      </c>
      <c r="B8" s="18" t="s">
        <v>1</v>
      </c>
      <c r="C8" s="19" t="s">
        <v>2</v>
      </c>
      <c r="D8" s="19" t="s">
        <v>3</v>
      </c>
      <c r="E8" s="20" t="s">
        <v>162</v>
      </c>
      <c r="F8" s="20" t="s">
        <v>172</v>
      </c>
      <c r="G8" s="20" t="s">
        <v>201</v>
      </c>
    </row>
    <row r="9" spans="1:8" x14ac:dyDescent="0.25">
      <c r="A9" s="4">
        <v>1</v>
      </c>
      <c r="B9" s="4">
        <v>501</v>
      </c>
      <c r="C9" s="5" t="s">
        <v>4</v>
      </c>
      <c r="D9" s="5" t="s">
        <v>5</v>
      </c>
      <c r="E9" s="7">
        <v>570788.41</v>
      </c>
      <c r="F9" s="7">
        <v>476807.72</v>
      </c>
      <c r="G9" s="7">
        <v>465864.7</v>
      </c>
      <c r="H9" s="23"/>
    </row>
    <row r="10" spans="1:8" x14ac:dyDescent="0.25">
      <c r="A10" s="4">
        <v>1</v>
      </c>
      <c r="B10" s="4">
        <v>501</v>
      </c>
      <c r="C10" s="5" t="s">
        <v>6</v>
      </c>
      <c r="D10" s="5" t="s">
        <v>7</v>
      </c>
      <c r="E10" s="7">
        <v>53900.43</v>
      </c>
      <c r="F10" s="7">
        <v>159357.26999999999</v>
      </c>
      <c r="G10" s="7">
        <v>33056.69</v>
      </c>
      <c r="H10" s="23"/>
    </row>
    <row r="11" spans="1:8" x14ac:dyDescent="0.25">
      <c r="A11" s="4">
        <v>1</v>
      </c>
      <c r="B11" s="4">
        <v>501</v>
      </c>
      <c r="C11" s="5" t="s">
        <v>8</v>
      </c>
      <c r="D11" s="5" t="s">
        <v>9</v>
      </c>
      <c r="E11" s="7">
        <v>1873842.53</v>
      </c>
      <c r="F11" s="7">
        <v>2438446.86</v>
      </c>
      <c r="G11" s="7">
        <v>4139152.63</v>
      </c>
      <c r="H11" s="23"/>
    </row>
    <row r="12" spans="1:8" x14ac:dyDescent="0.25">
      <c r="A12" s="4">
        <v>1</v>
      </c>
      <c r="B12" s="4">
        <v>501</v>
      </c>
      <c r="C12" s="5" t="s">
        <v>10</v>
      </c>
      <c r="D12" s="5" t="s">
        <v>11</v>
      </c>
      <c r="E12" s="7">
        <v>194124.76</v>
      </c>
      <c r="F12" s="7">
        <v>215386.19</v>
      </c>
      <c r="G12" s="7">
        <v>243330.31</v>
      </c>
      <c r="H12" s="23"/>
    </row>
    <row r="13" spans="1:8" x14ac:dyDescent="0.25">
      <c r="A13" s="4">
        <v>1</v>
      </c>
      <c r="B13" s="4">
        <v>501</v>
      </c>
      <c r="C13" s="5" t="s">
        <v>12</v>
      </c>
      <c r="D13" s="5" t="s">
        <v>13</v>
      </c>
      <c r="E13" s="7">
        <v>34626.620000000003</v>
      </c>
      <c r="F13" s="7">
        <v>27685.26</v>
      </c>
      <c r="G13" s="34">
        <v>132198.07999999999</v>
      </c>
      <c r="H13" s="23"/>
    </row>
    <row r="14" spans="1:8" x14ac:dyDescent="0.25">
      <c r="A14" s="4">
        <v>1</v>
      </c>
      <c r="B14" s="4">
        <v>501</v>
      </c>
      <c r="C14" s="5" t="s">
        <v>14</v>
      </c>
      <c r="D14" s="5" t="s">
        <v>15</v>
      </c>
      <c r="E14" s="7">
        <v>6553</v>
      </c>
      <c r="F14" s="7">
        <v>33464</v>
      </c>
      <c r="G14" s="7">
        <v>10735</v>
      </c>
      <c r="H14" s="23"/>
    </row>
    <row r="15" spans="1:8" x14ac:dyDescent="0.25">
      <c r="A15" s="4">
        <v>1</v>
      </c>
      <c r="B15" s="4">
        <v>501</v>
      </c>
      <c r="C15" s="5" t="s">
        <v>16</v>
      </c>
      <c r="D15" s="5" t="s">
        <v>17</v>
      </c>
      <c r="E15" s="7">
        <v>10102</v>
      </c>
      <c r="F15" s="7">
        <v>6229</v>
      </c>
      <c r="G15" s="7">
        <v>15018</v>
      </c>
      <c r="H15" s="23"/>
    </row>
    <row r="16" spans="1:8" x14ac:dyDescent="0.25">
      <c r="A16" s="4">
        <v>1</v>
      </c>
      <c r="B16" s="4">
        <v>501</v>
      </c>
      <c r="C16" s="5" t="s">
        <v>18</v>
      </c>
      <c r="D16" s="5" t="s">
        <v>19</v>
      </c>
      <c r="E16" s="7">
        <v>131289.20000000001</v>
      </c>
      <c r="F16" s="7">
        <v>103474.17</v>
      </c>
      <c r="G16" s="34">
        <v>185904.27</v>
      </c>
      <c r="H16" s="23"/>
    </row>
    <row r="17" spans="1:8" x14ac:dyDescent="0.25">
      <c r="A17" s="4">
        <v>1</v>
      </c>
      <c r="B17" s="4">
        <v>501</v>
      </c>
      <c r="C17" s="5" t="s">
        <v>20</v>
      </c>
      <c r="D17" s="5" t="s">
        <v>155</v>
      </c>
      <c r="E17" s="7">
        <v>71633</v>
      </c>
      <c r="F17" s="7">
        <v>101665.65</v>
      </c>
      <c r="G17" s="7">
        <v>141356.54</v>
      </c>
      <c r="H17" s="23"/>
    </row>
    <row r="18" spans="1:8" x14ac:dyDescent="0.25">
      <c r="A18" s="4">
        <v>1</v>
      </c>
      <c r="B18" s="4">
        <v>501</v>
      </c>
      <c r="C18" s="5" t="s">
        <v>21</v>
      </c>
      <c r="D18" s="5" t="s">
        <v>22</v>
      </c>
      <c r="E18" s="7">
        <v>2911</v>
      </c>
      <c r="F18" s="7">
        <v>3680</v>
      </c>
      <c r="G18" s="7">
        <v>3642</v>
      </c>
      <c r="H18" s="23"/>
    </row>
    <row r="19" spans="1:8" x14ac:dyDescent="0.25">
      <c r="A19" s="4">
        <v>1</v>
      </c>
      <c r="B19" s="4">
        <v>501</v>
      </c>
      <c r="C19" s="5" t="s">
        <v>23</v>
      </c>
      <c r="D19" s="5" t="s">
        <v>24</v>
      </c>
      <c r="E19" s="7">
        <v>54704.24</v>
      </c>
      <c r="F19" s="7">
        <v>75028.44</v>
      </c>
      <c r="G19" s="34">
        <v>160816.5</v>
      </c>
      <c r="H19" s="23"/>
    </row>
    <row r="20" spans="1:8" x14ac:dyDescent="0.25">
      <c r="A20" s="4">
        <v>1</v>
      </c>
      <c r="B20" s="4">
        <v>501</v>
      </c>
      <c r="C20" s="5" t="s">
        <v>25</v>
      </c>
      <c r="D20" s="5" t="s">
        <v>26</v>
      </c>
      <c r="E20" s="7">
        <v>57290.46</v>
      </c>
      <c r="F20" s="7">
        <v>25504.51</v>
      </c>
      <c r="G20" s="34">
        <v>94024.21</v>
      </c>
      <c r="H20" s="23"/>
    </row>
    <row r="21" spans="1:8" x14ac:dyDescent="0.25">
      <c r="A21" s="4">
        <v>1</v>
      </c>
      <c r="B21" s="4">
        <v>501</v>
      </c>
      <c r="C21" s="5" t="s">
        <v>27</v>
      </c>
      <c r="D21" s="5" t="s">
        <v>28</v>
      </c>
      <c r="E21" s="7">
        <v>130619.47</v>
      </c>
      <c r="F21" s="7">
        <v>156414.98000000001</v>
      </c>
      <c r="G21" s="7">
        <v>95467.98</v>
      </c>
      <c r="H21" s="23"/>
    </row>
    <row r="22" spans="1:8" x14ac:dyDescent="0.25">
      <c r="A22" s="4">
        <v>1</v>
      </c>
      <c r="B22" s="4">
        <v>501</v>
      </c>
      <c r="C22" s="5" t="s">
        <v>29</v>
      </c>
      <c r="D22" s="38" t="s">
        <v>225</v>
      </c>
      <c r="E22" s="7">
        <v>132276.78</v>
      </c>
      <c r="F22" s="7">
        <v>316349.87</v>
      </c>
      <c r="G22" s="7">
        <v>276501.05</v>
      </c>
      <c r="H22" s="35"/>
    </row>
    <row r="23" spans="1:8" x14ac:dyDescent="0.25">
      <c r="A23" s="14" t="s">
        <v>30</v>
      </c>
      <c r="B23" s="14" t="s">
        <v>31</v>
      </c>
      <c r="C23" s="15"/>
      <c r="D23" s="15"/>
      <c r="E23" s="17">
        <f>SUM(E9:E22)</f>
        <v>3324661.9000000004</v>
      </c>
      <c r="F23" s="17">
        <f>SUM(F9:F22)</f>
        <v>4139493.919999999</v>
      </c>
      <c r="G23" s="17">
        <f>SUM(G9:G22)</f>
        <v>5997067.959999999</v>
      </c>
      <c r="H23" s="23"/>
    </row>
    <row r="24" spans="1:8" x14ac:dyDescent="0.25">
      <c r="A24" s="4">
        <v>1</v>
      </c>
      <c r="B24" s="4">
        <v>502</v>
      </c>
      <c r="C24" s="5" t="s">
        <v>32</v>
      </c>
      <c r="D24" s="5" t="s">
        <v>33</v>
      </c>
      <c r="E24" s="7">
        <v>523190.69</v>
      </c>
      <c r="F24" s="7">
        <v>514137.54</v>
      </c>
      <c r="G24" s="34">
        <v>1158807.18</v>
      </c>
      <c r="H24" s="23"/>
    </row>
    <row r="25" spans="1:8" x14ac:dyDescent="0.25">
      <c r="A25" s="4">
        <v>1</v>
      </c>
      <c r="B25" s="4">
        <v>502</v>
      </c>
      <c r="C25" s="5" t="s">
        <v>34</v>
      </c>
      <c r="D25" s="5" t="s">
        <v>35</v>
      </c>
      <c r="E25" s="7">
        <v>189960.2</v>
      </c>
      <c r="F25" s="7">
        <v>170460</v>
      </c>
      <c r="G25" s="7">
        <v>217894.33</v>
      </c>
      <c r="H25" s="23"/>
    </row>
    <row r="26" spans="1:8" x14ac:dyDescent="0.25">
      <c r="A26" s="4">
        <v>1</v>
      </c>
      <c r="B26" s="4">
        <v>502</v>
      </c>
      <c r="C26" s="5" t="s">
        <v>36</v>
      </c>
      <c r="D26" s="5" t="s">
        <v>37</v>
      </c>
      <c r="E26" s="7">
        <v>452119.51</v>
      </c>
      <c r="F26" s="7">
        <v>311236.71000000002</v>
      </c>
      <c r="G26" s="7">
        <v>1055138.1499999999</v>
      </c>
      <c r="H26" s="23"/>
    </row>
    <row r="27" spans="1:8" x14ac:dyDescent="0.25">
      <c r="A27" s="14" t="s">
        <v>30</v>
      </c>
      <c r="B27" s="14" t="s">
        <v>38</v>
      </c>
      <c r="C27" s="15"/>
      <c r="D27" s="15"/>
      <c r="E27" s="17">
        <f>SUM(E24:E26)</f>
        <v>1165270.3999999999</v>
      </c>
      <c r="F27" s="17">
        <f>SUM(F24:F26)</f>
        <v>995834.25</v>
      </c>
      <c r="G27" s="17">
        <f>SUM(G24:G26)</f>
        <v>2431839.66</v>
      </c>
      <c r="H27" s="23"/>
    </row>
    <row r="28" spans="1:8" x14ac:dyDescent="0.25">
      <c r="A28" s="4">
        <v>1</v>
      </c>
      <c r="B28" s="4">
        <v>511</v>
      </c>
      <c r="C28" s="5" t="s">
        <v>39</v>
      </c>
      <c r="D28" s="5" t="s">
        <v>40</v>
      </c>
      <c r="E28" s="7">
        <v>1429637.62</v>
      </c>
      <c r="F28" s="7">
        <v>884255.33</v>
      </c>
      <c r="G28" s="34">
        <v>1342001.98</v>
      </c>
      <c r="H28" s="23"/>
    </row>
    <row r="29" spans="1:8" x14ac:dyDescent="0.25">
      <c r="A29" s="14" t="s">
        <v>30</v>
      </c>
      <c r="B29" s="14" t="s">
        <v>41</v>
      </c>
      <c r="C29" s="15"/>
      <c r="D29" s="15"/>
      <c r="E29" s="17">
        <f>SUM(E28)</f>
        <v>1429637.62</v>
      </c>
      <c r="F29" s="17">
        <f>SUM(F28)</f>
        <v>884255.33</v>
      </c>
      <c r="G29" s="17">
        <f>SUM(G28)</f>
        <v>1342001.98</v>
      </c>
      <c r="H29" s="23"/>
    </row>
    <row r="30" spans="1:8" x14ac:dyDescent="0.25">
      <c r="A30" s="4">
        <v>1</v>
      </c>
      <c r="B30" s="4">
        <v>512</v>
      </c>
      <c r="C30" s="5" t="s">
        <v>42</v>
      </c>
      <c r="D30" s="5" t="s">
        <v>43</v>
      </c>
      <c r="E30" s="7">
        <v>71545</v>
      </c>
      <c r="F30" s="7">
        <v>59358</v>
      </c>
      <c r="G30" s="34">
        <v>98255</v>
      </c>
      <c r="H30" s="23"/>
    </row>
    <row r="31" spans="1:8" x14ac:dyDescent="0.25">
      <c r="A31" s="14" t="s">
        <v>30</v>
      </c>
      <c r="B31" s="14" t="s">
        <v>44</v>
      </c>
      <c r="C31" s="15"/>
      <c r="D31" s="15"/>
      <c r="E31" s="17">
        <f>SUM(E30)</f>
        <v>71545</v>
      </c>
      <c r="F31" s="17">
        <f>SUM(F30)</f>
        <v>59358</v>
      </c>
      <c r="G31" s="17">
        <f>SUM(G30)</f>
        <v>98255</v>
      </c>
      <c r="H31" s="23"/>
    </row>
    <row r="32" spans="1:8" x14ac:dyDescent="0.25">
      <c r="A32" s="4">
        <v>1</v>
      </c>
      <c r="B32" s="4">
        <v>518</v>
      </c>
      <c r="C32" s="5" t="s">
        <v>45</v>
      </c>
      <c r="D32" s="5" t="s">
        <v>46</v>
      </c>
      <c r="E32" s="7">
        <v>4203</v>
      </c>
      <c r="F32" s="7">
        <v>10966</v>
      </c>
      <c r="G32" s="7">
        <v>6371</v>
      </c>
      <c r="H32" s="23"/>
    </row>
    <row r="33" spans="1:8" x14ac:dyDescent="0.25">
      <c r="A33" s="4">
        <v>1</v>
      </c>
      <c r="B33" s="4">
        <v>518</v>
      </c>
      <c r="C33" s="5" t="s">
        <v>47</v>
      </c>
      <c r="D33" s="5" t="s">
        <v>48</v>
      </c>
      <c r="E33" s="7">
        <v>47280.2</v>
      </c>
      <c r="F33" s="7">
        <v>45626.38</v>
      </c>
      <c r="G33" s="7">
        <v>48600.69</v>
      </c>
      <c r="H33" s="23"/>
    </row>
    <row r="34" spans="1:8" x14ac:dyDescent="0.25">
      <c r="A34" s="4">
        <v>1</v>
      </c>
      <c r="B34" s="4">
        <v>518</v>
      </c>
      <c r="C34" s="5" t="s">
        <v>49</v>
      </c>
      <c r="D34" s="5" t="s">
        <v>50</v>
      </c>
      <c r="E34" s="7">
        <v>52236</v>
      </c>
      <c r="F34" s="7">
        <v>52236</v>
      </c>
      <c r="G34" s="7">
        <v>52236</v>
      </c>
      <c r="H34" s="23"/>
    </row>
    <row r="35" spans="1:8" x14ac:dyDescent="0.25">
      <c r="A35" s="4">
        <v>1</v>
      </c>
      <c r="B35" s="4">
        <v>518</v>
      </c>
      <c r="C35" s="5" t="s">
        <v>51</v>
      </c>
      <c r="D35" s="5" t="s">
        <v>52</v>
      </c>
      <c r="E35" s="7">
        <v>243962.46</v>
      </c>
      <c r="F35" s="7">
        <v>291062.62</v>
      </c>
      <c r="G35" s="34">
        <v>620591.68000000005</v>
      </c>
      <c r="H35" s="23"/>
    </row>
    <row r="36" spans="1:8" x14ac:dyDescent="0.25">
      <c r="A36" s="4">
        <v>1</v>
      </c>
      <c r="B36" s="4">
        <v>518</v>
      </c>
      <c r="C36" s="5" t="s">
        <v>53</v>
      </c>
      <c r="D36" s="5" t="s">
        <v>54</v>
      </c>
      <c r="E36" s="7">
        <v>142923.29999999999</v>
      </c>
      <c r="F36" s="7">
        <v>145212</v>
      </c>
      <c r="G36" s="7">
        <v>197106.2</v>
      </c>
      <c r="H36" s="23"/>
    </row>
    <row r="37" spans="1:8" x14ac:dyDescent="0.25">
      <c r="A37" s="4">
        <v>1</v>
      </c>
      <c r="B37" s="4">
        <v>518</v>
      </c>
      <c r="C37" s="5" t="s">
        <v>55</v>
      </c>
      <c r="D37" s="5" t="s">
        <v>56</v>
      </c>
      <c r="E37" s="7">
        <v>45587</v>
      </c>
      <c r="F37" s="7">
        <v>155317.98000000001</v>
      </c>
      <c r="G37" s="7">
        <v>59800</v>
      </c>
      <c r="H37" s="23"/>
    </row>
    <row r="38" spans="1:8" x14ac:dyDescent="0.25">
      <c r="A38" s="4">
        <v>1</v>
      </c>
      <c r="B38" s="4">
        <v>518</v>
      </c>
      <c r="C38" s="5" t="s">
        <v>57</v>
      </c>
      <c r="D38" s="5" t="s">
        <v>58</v>
      </c>
      <c r="E38" s="7">
        <v>35854.639999999999</v>
      </c>
      <c r="F38" s="7">
        <v>14100.68</v>
      </c>
      <c r="G38" s="7">
        <v>11803.32</v>
      </c>
      <c r="H38" s="23"/>
    </row>
    <row r="39" spans="1:8" x14ac:dyDescent="0.25">
      <c r="A39" s="4">
        <v>1</v>
      </c>
      <c r="B39" s="4">
        <v>518</v>
      </c>
      <c r="C39" s="5" t="s">
        <v>59</v>
      </c>
      <c r="D39" s="5" t="s">
        <v>60</v>
      </c>
      <c r="E39" s="7">
        <v>64149.16</v>
      </c>
      <c r="F39" s="7">
        <v>99919.34</v>
      </c>
      <c r="G39" s="34">
        <v>112081.7</v>
      </c>
      <c r="H39" s="23"/>
    </row>
    <row r="40" spans="1:8" x14ac:dyDescent="0.25">
      <c r="A40" s="4">
        <v>1</v>
      </c>
      <c r="B40" s="4">
        <v>518</v>
      </c>
      <c r="C40" s="5" t="s">
        <v>61</v>
      </c>
      <c r="D40" s="5" t="s">
        <v>62</v>
      </c>
      <c r="E40" s="7">
        <v>145639.79</v>
      </c>
      <c r="F40" s="7">
        <v>164045.16</v>
      </c>
      <c r="G40" s="7">
        <v>137652.16</v>
      </c>
      <c r="H40" s="23"/>
    </row>
    <row r="41" spans="1:8" x14ac:dyDescent="0.25">
      <c r="A41" s="4">
        <v>1</v>
      </c>
      <c r="B41" s="4">
        <v>518</v>
      </c>
      <c r="C41" s="5" t="s">
        <v>63</v>
      </c>
      <c r="D41" s="38" t="s">
        <v>226</v>
      </c>
      <c r="E41" s="7">
        <v>691213.84</v>
      </c>
      <c r="F41" s="7">
        <v>525732.74</v>
      </c>
      <c r="G41" s="34">
        <v>1407199.51</v>
      </c>
      <c r="H41" s="35"/>
    </row>
    <row r="42" spans="1:8" x14ac:dyDescent="0.25">
      <c r="A42" s="14" t="s">
        <v>30</v>
      </c>
      <c r="B42" s="14" t="s">
        <v>65</v>
      </c>
      <c r="C42" s="15"/>
      <c r="D42" s="15"/>
      <c r="E42" s="17">
        <f>SUM(E32:E41)</f>
        <v>1473049.3900000001</v>
      </c>
      <c r="F42" s="17">
        <f>SUM(F32:F41)</f>
        <v>1504218.9</v>
      </c>
      <c r="G42" s="17">
        <f>SUM(G32:G41)</f>
        <v>2653442.2599999998</v>
      </c>
      <c r="H42" s="23"/>
    </row>
    <row r="43" spans="1:8" x14ac:dyDescent="0.25">
      <c r="A43" s="4">
        <v>1</v>
      </c>
      <c r="B43" s="4">
        <v>521</v>
      </c>
      <c r="C43" s="5" t="s">
        <v>66</v>
      </c>
      <c r="D43" s="5" t="s">
        <v>67</v>
      </c>
      <c r="E43" s="7">
        <v>33482343</v>
      </c>
      <c r="F43" s="7">
        <v>37165454</v>
      </c>
      <c r="G43" s="7">
        <v>40226703</v>
      </c>
      <c r="H43" s="23"/>
    </row>
    <row r="44" spans="1:8" x14ac:dyDescent="0.25">
      <c r="A44" s="4">
        <v>1</v>
      </c>
      <c r="B44" s="4">
        <v>521</v>
      </c>
      <c r="C44" s="5" t="s">
        <v>68</v>
      </c>
      <c r="D44" s="5" t="s">
        <v>69</v>
      </c>
      <c r="E44" s="7">
        <v>668725</v>
      </c>
      <c r="F44" s="7">
        <v>1062249</v>
      </c>
      <c r="G44" s="7">
        <v>1259120</v>
      </c>
      <c r="H44" s="23"/>
    </row>
    <row r="45" spans="1:8" x14ac:dyDescent="0.25">
      <c r="A45" s="4">
        <v>1</v>
      </c>
      <c r="B45" s="4">
        <v>521</v>
      </c>
      <c r="C45" s="5" t="s">
        <v>70</v>
      </c>
      <c r="D45" s="5" t="s">
        <v>71</v>
      </c>
      <c r="E45" s="7">
        <v>104014</v>
      </c>
      <c r="F45" s="7">
        <v>185476</v>
      </c>
      <c r="G45" s="7">
        <v>322809</v>
      </c>
      <c r="H45" s="23"/>
    </row>
    <row r="46" spans="1:8" x14ac:dyDescent="0.25">
      <c r="A46" s="14" t="s">
        <v>30</v>
      </c>
      <c r="B46" s="14" t="s">
        <v>72</v>
      </c>
      <c r="C46" s="15"/>
      <c r="D46" s="15"/>
      <c r="E46" s="17">
        <f>SUM(E43:E45)</f>
        <v>34255082</v>
      </c>
      <c r="F46" s="17">
        <f>SUM(F43:F45)</f>
        <v>38413179</v>
      </c>
      <c r="G46" s="17">
        <f>SUM(G43:G45)</f>
        <v>41808632</v>
      </c>
      <c r="H46" s="23"/>
    </row>
    <row r="47" spans="1:8" x14ac:dyDescent="0.25">
      <c r="A47" s="4">
        <v>1</v>
      </c>
      <c r="B47" s="4">
        <v>524</v>
      </c>
      <c r="C47" s="5" t="s">
        <v>73</v>
      </c>
      <c r="D47" s="5" t="s">
        <v>74</v>
      </c>
      <c r="E47" s="7">
        <v>3024974.52</v>
      </c>
      <c r="F47" s="7">
        <v>3358451.84</v>
      </c>
      <c r="G47" s="7">
        <v>3632383.28</v>
      </c>
      <c r="H47" s="23"/>
    </row>
    <row r="48" spans="1:8" x14ac:dyDescent="0.25">
      <c r="A48" s="4">
        <v>1</v>
      </c>
      <c r="B48" s="4">
        <v>524</v>
      </c>
      <c r="C48" s="5" t="s">
        <v>75</v>
      </c>
      <c r="D48" s="5" t="s">
        <v>76</v>
      </c>
      <c r="E48" s="7">
        <v>8340405.7400000002</v>
      </c>
      <c r="F48" s="7">
        <v>9254472.4600000009</v>
      </c>
      <c r="G48" s="7">
        <v>10010436.210000001</v>
      </c>
      <c r="H48" s="23"/>
    </row>
    <row r="49" spans="1:8" x14ac:dyDescent="0.25">
      <c r="A49" s="14" t="s">
        <v>30</v>
      </c>
      <c r="B49" s="14" t="s">
        <v>77</v>
      </c>
      <c r="C49" s="15"/>
      <c r="D49" s="15"/>
      <c r="E49" s="17">
        <f>SUM(E47:E48)</f>
        <v>11365380.26</v>
      </c>
      <c r="F49" s="17">
        <f>SUM(F47:F48)</f>
        <v>12612924.300000001</v>
      </c>
      <c r="G49" s="17">
        <f>SUM(G47:G48)</f>
        <v>13642819.49</v>
      </c>
      <c r="H49" s="23"/>
    </row>
    <row r="50" spans="1:8" x14ac:dyDescent="0.25">
      <c r="A50" s="4">
        <v>1</v>
      </c>
      <c r="B50" s="4">
        <v>525</v>
      </c>
      <c r="C50" s="5" t="s">
        <v>78</v>
      </c>
      <c r="D50" s="5" t="s">
        <v>79</v>
      </c>
      <c r="E50" s="7">
        <v>141248.72</v>
      </c>
      <c r="F50" s="7">
        <v>156526.82999999999</v>
      </c>
      <c r="G50" s="7">
        <v>169531.48</v>
      </c>
      <c r="H50" s="23"/>
    </row>
    <row r="51" spans="1:8" x14ac:dyDescent="0.25">
      <c r="A51" s="14" t="s">
        <v>30</v>
      </c>
      <c r="B51" s="14" t="s">
        <v>80</v>
      </c>
      <c r="C51" s="15"/>
      <c r="D51" s="15"/>
      <c r="E51" s="17">
        <f>SUM(E50)</f>
        <v>141248.72</v>
      </c>
      <c r="F51" s="17">
        <f>SUM(F50)</f>
        <v>156526.82999999999</v>
      </c>
      <c r="G51" s="17">
        <f>SUM(G50)</f>
        <v>169531.48</v>
      </c>
      <c r="H51" s="23"/>
    </row>
    <row r="52" spans="1:8" x14ac:dyDescent="0.25">
      <c r="A52" s="4">
        <v>1</v>
      </c>
      <c r="B52" s="4">
        <v>527</v>
      </c>
      <c r="C52" s="5" t="s">
        <v>81</v>
      </c>
      <c r="D52" s="5" t="s">
        <v>82</v>
      </c>
      <c r="E52" s="7">
        <v>671727.14</v>
      </c>
      <c r="F52" s="7">
        <v>747018.6</v>
      </c>
      <c r="G52" s="7">
        <v>810990.24</v>
      </c>
      <c r="H52" s="23"/>
    </row>
    <row r="53" spans="1:8" x14ac:dyDescent="0.25">
      <c r="A53" s="4">
        <v>1</v>
      </c>
      <c r="B53" s="4">
        <v>527</v>
      </c>
      <c r="C53" s="5" t="s">
        <v>166</v>
      </c>
      <c r="D53" s="5" t="s">
        <v>167</v>
      </c>
      <c r="E53" s="7">
        <v>39398.1</v>
      </c>
      <c r="F53" s="7">
        <v>394843.6</v>
      </c>
      <c r="G53" s="7">
        <v>90543.25</v>
      </c>
      <c r="H53" s="23"/>
    </row>
    <row r="54" spans="1:8" x14ac:dyDescent="0.25">
      <c r="A54" s="14" t="s">
        <v>30</v>
      </c>
      <c r="B54" s="14" t="s">
        <v>83</v>
      </c>
      <c r="C54" s="15"/>
      <c r="D54" s="15"/>
      <c r="E54" s="17">
        <f>SUM(E52:E53)</f>
        <v>711125.24</v>
      </c>
      <c r="F54" s="17">
        <f>SUM(F52:F53)</f>
        <v>1141862.2</v>
      </c>
      <c r="G54" s="17">
        <f>SUM(G52:G53)</f>
        <v>901533.49</v>
      </c>
      <c r="H54" s="23"/>
    </row>
    <row r="55" spans="1:8" x14ac:dyDescent="0.25">
      <c r="A55" s="4">
        <v>1</v>
      </c>
      <c r="B55" s="4">
        <v>542</v>
      </c>
      <c r="C55" s="5" t="s">
        <v>84</v>
      </c>
      <c r="D55" s="5" t="s">
        <v>85</v>
      </c>
      <c r="E55" s="7">
        <v>0</v>
      </c>
      <c r="F55" s="7">
        <v>0</v>
      </c>
      <c r="G55" s="7">
        <v>0</v>
      </c>
      <c r="H55" s="23"/>
    </row>
    <row r="56" spans="1:8" x14ac:dyDescent="0.25">
      <c r="A56" s="14" t="s">
        <v>30</v>
      </c>
      <c r="B56" s="14" t="s">
        <v>86</v>
      </c>
      <c r="C56" s="15"/>
      <c r="D56" s="15"/>
      <c r="E56" s="17">
        <f>SUM(E55)</f>
        <v>0</v>
      </c>
      <c r="F56" s="17">
        <f>SUM(F55)</f>
        <v>0</v>
      </c>
      <c r="G56" s="17">
        <f>SUM(G55)</f>
        <v>0</v>
      </c>
      <c r="H56" s="23"/>
    </row>
    <row r="57" spans="1:8" x14ac:dyDescent="0.25">
      <c r="A57" s="4">
        <v>1</v>
      </c>
      <c r="B57" s="4">
        <v>549</v>
      </c>
      <c r="C57" s="5" t="s">
        <v>87</v>
      </c>
      <c r="D57" s="5" t="s">
        <v>88</v>
      </c>
      <c r="E57" s="7">
        <v>107690</v>
      </c>
      <c r="F57" s="7">
        <v>146951</v>
      </c>
      <c r="G57" s="7">
        <v>146951</v>
      </c>
      <c r="H57" s="23"/>
    </row>
    <row r="58" spans="1:8" x14ac:dyDescent="0.25">
      <c r="A58" s="4">
        <v>1</v>
      </c>
      <c r="B58" s="4">
        <v>549</v>
      </c>
      <c r="C58" s="5" t="s">
        <v>89</v>
      </c>
      <c r="D58" s="5" t="s">
        <v>90</v>
      </c>
      <c r="E58" s="7">
        <v>13347</v>
      </c>
      <c r="F58" s="7">
        <v>5516</v>
      </c>
      <c r="G58" s="7">
        <v>24999</v>
      </c>
      <c r="H58" s="23"/>
    </row>
    <row r="59" spans="1:8" x14ac:dyDescent="0.25">
      <c r="A59" s="4">
        <v>1</v>
      </c>
      <c r="B59" s="4">
        <v>549</v>
      </c>
      <c r="C59" s="5" t="s">
        <v>91</v>
      </c>
      <c r="D59" s="5" t="s">
        <v>92</v>
      </c>
      <c r="E59" s="7">
        <v>0.5</v>
      </c>
      <c r="F59" s="7">
        <v>0</v>
      </c>
      <c r="G59" s="7">
        <v>546</v>
      </c>
      <c r="H59" s="23"/>
    </row>
    <row r="60" spans="1:8" x14ac:dyDescent="0.25">
      <c r="A60" s="14" t="s">
        <v>30</v>
      </c>
      <c r="B60" s="14" t="s">
        <v>93</v>
      </c>
      <c r="C60" s="15"/>
      <c r="D60" s="15"/>
      <c r="E60" s="17">
        <f>SUM(E57:E59)</f>
        <v>121037.5</v>
      </c>
      <c r="F60" s="17">
        <f>SUM(F57:F59)</f>
        <v>152467</v>
      </c>
      <c r="G60" s="17">
        <f>SUM(G57:G59)</f>
        <v>172496</v>
      </c>
      <c r="H60" s="23"/>
    </row>
    <row r="61" spans="1:8" x14ac:dyDescent="0.25">
      <c r="A61" s="4">
        <v>1</v>
      </c>
      <c r="B61" s="4">
        <v>551</v>
      </c>
      <c r="C61" s="5" t="s">
        <v>94</v>
      </c>
      <c r="D61" s="5" t="s">
        <v>95</v>
      </c>
      <c r="E61" s="7">
        <v>1834567</v>
      </c>
      <c r="F61" s="7">
        <v>2493846</v>
      </c>
      <c r="G61" s="7">
        <v>2631478</v>
      </c>
      <c r="H61" s="23"/>
    </row>
    <row r="62" spans="1:8" x14ac:dyDescent="0.25">
      <c r="A62" s="14" t="s">
        <v>30</v>
      </c>
      <c r="B62" s="14" t="s">
        <v>96</v>
      </c>
      <c r="C62" s="15"/>
      <c r="D62" s="15"/>
      <c r="E62" s="17">
        <f>SUM(E61)</f>
        <v>1834567</v>
      </c>
      <c r="F62" s="17">
        <f>SUM(F61)</f>
        <v>2493846</v>
      </c>
      <c r="G62" s="17">
        <f>SUM(G61)</f>
        <v>2631478</v>
      </c>
      <c r="H62" s="23"/>
    </row>
    <row r="63" spans="1:8" x14ac:dyDescent="0.25">
      <c r="A63" s="4">
        <v>1</v>
      </c>
      <c r="B63" s="4">
        <v>557</v>
      </c>
      <c r="C63" s="5" t="s">
        <v>136</v>
      </c>
      <c r="D63" s="5" t="s">
        <v>137</v>
      </c>
      <c r="E63" s="7">
        <v>0</v>
      </c>
      <c r="F63" s="7">
        <v>32300</v>
      </c>
      <c r="G63" s="7">
        <v>0</v>
      </c>
      <c r="H63" s="23"/>
    </row>
    <row r="64" spans="1:8" x14ac:dyDescent="0.25">
      <c r="A64" s="14" t="s">
        <v>30</v>
      </c>
      <c r="B64" s="48" t="s">
        <v>138</v>
      </c>
      <c r="C64" s="49"/>
      <c r="D64" s="50"/>
      <c r="E64" s="17">
        <f t="shared" ref="E64:G64" si="0">SUM(E63)</f>
        <v>0</v>
      </c>
      <c r="F64" s="17">
        <f t="shared" si="0"/>
        <v>32300</v>
      </c>
      <c r="G64" s="17">
        <f t="shared" si="0"/>
        <v>0</v>
      </c>
      <c r="H64" s="23"/>
    </row>
    <row r="65" spans="1:8" x14ac:dyDescent="0.25">
      <c r="A65" s="4">
        <v>1</v>
      </c>
      <c r="B65" s="4">
        <v>558</v>
      </c>
      <c r="C65" s="4" t="s">
        <v>205</v>
      </c>
      <c r="D65" s="39" t="s">
        <v>227</v>
      </c>
      <c r="E65" s="7">
        <v>0</v>
      </c>
      <c r="F65" s="7">
        <v>0</v>
      </c>
      <c r="G65" s="34">
        <v>12067</v>
      </c>
      <c r="H65" s="35"/>
    </row>
    <row r="66" spans="1:8" x14ac:dyDescent="0.25">
      <c r="A66" s="4">
        <v>1</v>
      </c>
      <c r="B66" s="4">
        <v>558</v>
      </c>
      <c r="C66" s="5" t="s">
        <v>97</v>
      </c>
      <c r="D66" s="37" t="s">
        <v>228</v>
      </c>
      <c r="E66" s="7">
        <v>1418465.52</v>
      </c>
      <c r="F66" s="7">
        <v>1141719.3500000001</v>
      </c>
      <c r="G66" s="7">
        <v>1398784.62</v>
      </c>
      <c r="H66" s="23"/>
    </row>
    <row r="67" spans="1:8" x14ac:dyDescent="0.25">
      <c r="A67" s="4">
        <v>1</v>
      </c>
      <c r="B67" s="4">
        <v>558</v>
      </c>
      <c r="C67" s="5" t="s">
        <v>206</v>
      </c>
      <c r="D67" s="39" t="s">
        <v>229</v>
      </c>
      <c r="E67" s="7">
        <v>16030</v>
      </c>
      <c r="F67" s="7">
        <v>0</v>
      </c>
      <c r="G67" s="34">
        <v>20247</v>
      </c>
      <c r="H67" s="35"/>
    </row>
    <row r="68" spans="1:8" x14ac:dyDescent="0.25">
      <c r="A68" s="14" t="s">
        <v>30</v>
      </c>
      <c r="B68" s="14" t="s">
        <v>99</v>
      </c>
      <c r="C68" s="15"/>
      <c r="D68" s="15"/>
      <c r="E68" s="17">
        <f>SUM(E65:E67)</f>
        <v>1434495.52</v>
      </c>
      <c r="F68" s="17">
        <f>SUM(F65:F67)</f>
        <v>1141719.3500000001</v>
      </c>
      <c r="G68" s="17">
        <f>SUM(G65:G67)</f>
        <v>1431098.62</v>
      </c>
      <c r="H68" s="23"/>
    </row>
    <row r="69" spans="1:8" x14ac:dyDescent="0.25">
      <c r="A69" s="4">
        <v>1</v>
      </c>
      <c r="B69" s="4">
        <v>563</v>
      </c>
      <c r="C69" s="5" t="s">
        <v>157</v>
      </c>
      <c r="D69" s="5" t="s">
        <v>168</v>
      </c>
      <c r="E69" s="7">
        <v>0</v>
      </c>
      <c r="F69" s="7">
        <v>5.09</v>
      </c>
      <c r="G69" s="7">
        <v>393.64</v>
      </c>
      <c r="H69" s="23"/>
    </row>
    <row r="70" spans="1:8" x14ac:dyDescent="0.25">
      <c r="A70" s="14" t="s">
        <v>30</v>
      </c>
      <c r="B70" s="14" t="s">
        <v>156</v>
      </c>
      <c r="C70" s="15"/>
      <c r="D70" s="15"/>
      <c r="E70" s="17">
        <f>SUM(E69)</f>
        <v>0</v>
      </c>
      <c r="F70" s="17">
        <f>SUM(F69)</f>
        <v>5.09</v>
      </c>
      <c r="G70" s="17">
        <f>SUM(G69)</f>
        <v>393.64</v>
      </c>
      <c r="H70" s="23"/>
    </row>
    <row r="71" spans="1:8" x14ac:dyDescent="0.25">
      <c r="A71" s="4">
        <v>1</v>
      </c>
      <c r="B71" s="4">
        <v>602</v>
      </c>
      <c r="C71" s="5" t="s">
        <v>100</v>
      </c>
      <c r="D71" s="5" t="s">
        <v>101</v>
      </c>
      <c r="E71" s="7">
        <v>283850</v>
      </c>
      <c r="F71" s="7">
        <v>325450</v>
      </c>
      <c r="G71" s="7">
        <v>486100</v>
      </c>
      <c r="H71" s="23"/>
    </row>
    <row r="72" spans="1:8" x14ac:dyDescent="0.25">
      <c r="A72" s="4">
        <v>1</v>
      </c>
      <c r="B72" s="4">
        <v>602</v>
      </c>
      <c r="C72" s="5" t="s">
        <v>102</v>
      </c>
      <c r="D72" s="5" t="s">
        <v>103</v>
      </c>
      <c r="E72" s="7">
        <v>1992641</v>
      </c>
      <c r="F72" s="7">
        <v>2503421</v>
      </c>
      <c r="G72" s="7">
        <v>4262525</v>
      </c>
      <c r="H72" s="23"/>
    </row>
    <row r="73" spans="1:8" x14ac:dyDescent="0.25">
      <c r="A73" s="4">
        <v>1</v>
      </c>
      <c r="B73" s="4">
        <v>602</v>
      </c>
      <c r="C73" s="5" t="s">
        <v>104</v>
      </c>
      <c r="D73" s="5" t="s">
        <v>105</v>
      </c>
      <c r="E73" s="7">
        <v>90679.2</v>
      </c>
      <c r="F73" s="7">
        <v>53903.29</v>
      </c>
      <c r="G73" s="7">
        <v>57576.32</v>
      </c>
      <c r="H73" s="23"/>
    </row>
    <row r="74" spans="1:8" x14ac:dyDescent="0.25">
      <c r="A74" s="14" t="s">
        <v>106</v>
      </c>
      <c r="B74" s="14" t="s">
        <v>107</v>
      </c>
      <c r="C74" s="15"/>
      <c r="D74" s="15"/>
      <c r="E74" s="17">
        <f>SUM(E71:E73)</f>
        <v>2367170.2000000002</v>
      </c>
      <c r="F74" s="17">
        <f>SUM(F71:F73)</f>
        <v>2882774.29</v>
      </c>
      <c r="G74" s="17">
        <f>SUM(G71:G73)</f>
        <v>4806201.32</v>
      </c>
      <c r="H74" s="23"/>
    </row>
    <row r="75" spans="1:8" x14ac:dyDescent="0.25">
      <c r="A75" s="4">
        <v>1</v>
      </c>
      <c r="B75" s="4">
        <v>644</v>
      </c>
      <c r="C75" s="5" t="s">
        <v>108</v>
      </c>
      <c r="D75" s="38" t="s">
        <v>224</v>
      </c>
      <c r="E75" s="7">
        <v>501</v>
      </c>
      <c r="F75" s="7">
        <v>1077</v>
      </c>
      <c r="G75" s="7">
        <v>1271.9000000000001</v>
      </c>
      <c r="H75" s="35"/>
    </row>
    <row r="76" spans="1:8" x14ac:dyDescent="0.25">
      <c r="A76" s="14" t="s">
        <v>106</v>
      </c>
      <c r="B76" s="14" t="s">
        <v>109</v>
      </c>
      <c r="C76" s="15"/>
      <c r="D76" s="15"/>
      <c r="E76" s="17">
        <f>SUM(E75)</f>
        <v>501</v>
      </c>
      <c r="F76" s="17">
        <f>SUM(F75)</f>
        <v>1077</v>
      </c>
      <c r="G76" s="17">
        <f>SUM(G75)</f>
        <v>1271.9000000000001</v>
      </c>
      <c r="H76" s="23"/>
    </row>
    <row r="77" spans="1:8" x14ac:dyDescent="0.25">
      <c r="A77" s="4">
        <v>1</v>
      </c>
      <c r="B77" s="4">
        <v>646</v>
      </c>
      <c r="C77" s="5" t="s">
        <v>158</v>
      </c>
      <c r="D77" s="5" t="s">
        <v>169</v>
      </c>
      <c r="E77" s="7">
        <v>0</v>
      </c>
      <c r="F77" s="7">
        <v>0</v>
      </c>
      <c r="G77" s="7">
        <v>0</v>
      </c>
      <c r="H77" s="23"/>
    </row>
    <row r="78" spans="1:8" x14ac:dyDescent="0.25">
      <c r="A78" s="14" t="s">
        <v>106</v>
      </c>
      <c r="B78" s="14" t="s">
        <v>159</v>
      </c>
      <c r="C78" s="15"/>
      <c r="D78" s="15"/>
      <c r="E78" s="17">
        <f>SUM(E77)</f>
        <v>0</v>
      </c>
      <c r="F78" s="17">
        <f>SUM(F77)</f>
        <v>0</v>
      </c>
      <c r="G78" s="17">
        <f>SUM(G77)</f>
        <v>0</v>
      </c>
      <c r="H78" s="23"/>
    </row>
    <row r="79" spans="1:8" x14ac:dyDescent="0.25">
      <c r="A79" s="4">
        <v>1</v>
      </c>
      <c r="B79" s="4">
        <v>648</v>
      </c>
      <c r="C79" s="5" t="s">
        <v>110</v>
      </c>
      <c r="D79" s="5" t="s">
        <v>111</v>
      </c>
      <c r="E79" s="7">
        <v>0</v>
      </c>
      <c r="F79" s="7">
        <v>0</v>
      </c>
      <c r="G79" s="7">
        <v>0</v>
      </c>
      <c r="H79" s="23"/>
    </row>
    <row r="80" spans="1:8" x14ac:dyDescent="0.25">
      <c r="A80" s="4">
        <v>1</v>
      </c>
      <c r="B80" s="4">
        <v>648</v>
      </c>
      <c r="C80" s="5" t="s">
        <v>112</v>
      </c>
      <c r="D80" s="5" t="s">
        <v>113</v>
      </c>
      <c r="E80" s="7">
        <v>49046</v>
      </c>
      <c r="F80" s="7">
        <v>292554.8</v>
      </c>
      <c r="G80" s="7">
        <v>32578</v>
      </c>
      <c r="H80" s="23"/>
    </row>
    <row r="81" spans="1:8" x14ac:dyDescent="0.25">
      <c r="A81" s="4">
        <v>1</v>
      </c>
      <c r="B81" s="4">
        <v>648</v>
      </c>
      <c r="C81" s="5" t="s">
        <v>114</v>
      </c>
      <c r="D81" s="5" t="s">
        <v>115</v>
      </c>
      <c r="E81" s="7">
        <v>0</v>
      </c>
      <c r="F81" s="7">
        <v>0</v>
      </c>
      <c r="G81" s="7">
        <v>0</v>
      </c>
      <c r="H81" s="23"/>
    </row>
    <row r="82" spans="1:8" x14ac:dyDescent="0.25">
      <c r="A82" s="4">
        <v>1</v>
      </c>
      <c r="B82" s="4">
        <v>648</v>
      </c>
      <c r="C82" s="5" t="s">
        <v>116</v>
      </c>
      <c r="D82" s="5" t="s">
        <v>117</v>
      </c>
      <c r="E82" s="7">
        <v>137000</v>
      </c>
      <c r="F82" s="7">
        <v>266000</v>
      </c>
      <c r="G82" s="7">
        <v>91000</v>
      </c>
      <c r="H82" s="23"/>
    </row>
    <row r="83" spans="1:8" x14ac:dyDescent="0.25">
      <c r="A83" s="14" t="s">
        <v>106</v>
      </c>
      <c r="B83" s="14" t="s">
        <v>118</v>
      </c>
      <c r="C83" s="15"/>
      <c r="D83" s="15"/>
      <c r="E83" s="17">
        <f>SUM(E79:E82)</f>
        <v>186046</v>
      </c>
      <c r="F83" s="17">
        <f>SUM(F79:F82)</f>
        <v>558554.80000000005</v>
      </c>
      <c r="G83" s="17">
        <f>SUM(G79:G82)</f>
        <v>123578</v>
      </c>
      <c r="H83" s="23"/>
    </row>
    <row r="84" spans="1:8" x14ac:dyDescent="0.25">
      <c r="A84" s="4">
        <v>1</v>
      </c>
      <c r="B84" s="4">
        <v>649</v>
      </c>
      <c r="C84" s="5" t="s">
        <v>119</v>
      </c>
      <c r="D84" s="5" t="s">
        <v>120</v>
      </c>
      <c r="E84" s="7">
        <v>0.88</v>
      </c>
      <c r="F84" s="7">
        <v>0.11</v>
      </c>
      <c r="G84" s="7">
        <v>0</v>
      </c>
      <c r="H84" s="23"/>
    </row>
    <row r="85" spans="1:8" x14ac:dyDescent="0.25">
      <c r="A85" s="4">
        <v>1</v>
      </c>
      <c r="B85" s="4">
        <v>649</v>
      </c>
      <c r="C85" s="5" t="s">
        <v>170</v>
      </c>
      <c r="D85" s="5" t="s">
        <v>171</v>
      </c>
      <c r="E85" s="7">
        <v>39398.1</v>
      </c>
      <c r="F85" s="7">
        <v>465885.6</v>
      </c>
      <c r="G85" s="7">
        <v>90543.25</v>
      </c>
      <c r="H85" s="23"/>
    </row>
    <row r="86" spans="1:8" x14ac:dyDescent="0.25">
      <c r="A86" s="14" t="s">
        <v>106</v>
      </c>
      <c r="B86" s="14" t="s">
        <v>121</v>
      </c>
      <c r="C86" s="15"/>
      <c r="D86" s="15"/>
      <c r="E86" s="17">
        <f>SUM(E84:E85)</f>
        <v>39398.979999999996</v>
      </c>
      <c r="F86" s="17">
        <f>SUM(F84:F85)</f>
        <v>465885.70999999996</v>
      </c>
      <c r="G86" s="17">
        <f>SUM(G84:G85)</f>
        <v>90543.25</v>
      </c>
      <c r="H86" s="23"/>
    </row>
    <row r="87" spans="1:8" x14ac:dyDescent="0.25">
      <c r="A87" s="4">
        <v>1</v>
      </c>
      <c r="B87" s="4">
        <v>662</v>
      </c>
      <c r="C87" s="5" t="s">
        <v>122</v>
      </c>
      <c r="D87" s="5" t="s">
        <v>123</v>
      </c>
      <c r="E87" s="7">
        <v>73.56</v>
      </c>
      <c r="F87" s="7">
        <v>120.76</v>
      </c>
      <c r="G87" s="7">
        <v>120.8</v>
      </c>
      <c r="H87" s="23"/>
    </row>
    <row r="88" spans="1:8" x14ac:dyDescent="0.25">
      <c r="A88" s="14" t="s">
        <v>106</v>
      </c>
      <c r="B88" s="14" t="s">
        <v>124</v>
      </c>
      <c r="C88" s="15"/>
      <c r="D88" s="15"/>
      <c r="E88" s="17">
        <f>SUM(E87)</f>
        <v>73.56</v>
      </c>
      <c r="F88" s="17">
        <f>SUM(F87)</f>
        <v>120.76</v>
      </c>
      <c r="G88" s="17">
        <f>SUM(G87)</f>
        <v>120.8</v>
      </c>
      <c r="H88" s="23"/>
    </row>
    <row r="89" spans="1:8" x14ac:dyDescent="0.25">
      <c r="A89" s="4">
        <v>1</v>
      </c>
      <c r="B89" s="4">
        <v>672</v>
      </c>
      <c r="C89" s="5" t="s">
        <v>125</v>
      </c>
      <c r="D89" s="5" t="s">
        <v>126</v>
      </c>
      <c r="E89" s="7">
        <v>45922810</v>
      </c>
      <c r="F89" s="7">
        <v>52260104</v>
      </c>
      <c r="G89" s="7">
        <v>55980198</v>
      </c>
      <c r="H89" s="23"/>
    </row>
    <row r="90" spans="1:8" x14ac:dyDescent="0.25">
      <c r="A90" s="4">
        <v>1</v>
      </c>
      <c r="B90" s="4">
        <v>672</v>
      </c>
      <c r="C90" s="5" t="s">
        <v>207</v>
      </c>
      <c r="D90" s="5" t="s">
        <v>208</v>
      </c>
      <c r="E90" s="7">
        <v>0</v>
      </c>
      <c r="F90" s="7">
        <v>0</v>
      </c>
      <c r="G90" s="7">
        <v>30000</v>
      </c>
      <c r="H90" s="23"/>
    </row>
    <row r="91" spans="1:8" x14ac:dyDescent="0.25">
      <c r="A91" s="4">
        <v>1</v>
      </c>
      <c r="B91" s="4">
        <v>672</v>
      </c>
      <c r="C91" s="5" t="s">
        <v>127</v>
      </c>
      <c r="D91" s="5" t="s">
        <v>128</v>
      </c>
      <c r="E91" s="7">
        <v>1174875.69</v>
      </c>
      <c r="F91" s="7">
        <v>459802.55</v>
      </c>
      <c r="G91" s="7">
        <v>1378594.57</v>
      </c>
      <c r="H91" s="23"/>
    </row>
    <row r="92" spans="1:8" x14ac:dyDescent="0.25">
      <c r="A92" s="4">
        <v>1</v>
      </c>
      <c r="B92" s="4">
        <v>672</v>
      </c>
      <c r="C92" s="5" t="s">
        <v>129</v>
      </c>
      <c r="D92" s="5" t="s">
        <v>130</v>
      </c>
      <c r="E92" s="7">
        <v>7837460.71</v>
      </c>
      <c r="F92" s="7">
        <v>7200000</v>
      </c>
      <c r="G92" s="7">
        <v>11300000</v>
      </c>
      <c r="H92" s="23"/>
    </row>
    <row r="93" spans="1:8" x14ac:dyDescent="0.25">
      <c r="A93" s="4">
        <v>1</v>
      </c>
      <c r="B93" s="4">
        <v>672</v>
      </c>
      <c r="C93" s="5" t="s">
        <v>131</v>
      </c>
      <c r="D93" s="5" t="s">
        <v>132</v>
      </c>
      <c r="E93" s="7">
        <v>0</v>
      </c>
      <c r="F93" s="7">
        <v>0</v>
      </c>
      <c r="G93" s="7">
        <v>0</v>
      </c>
      <c r="H93" s="23"/>
    </row>
    <row r="94" spans="1:8" x14ac:dyDescent="0.25">
      <c r="A94" s="14" t="s">
        <v>106</v>
      </c>
      <c r="B94" s="14" t="s">
        <v>133</v>
      </c>
      <c r="C94" s="15"/>
      <c r="D94" s="15"/>
      <c r="E94" s="17">
        <f>SUM(E89:E93)</f>
        <v>54935146.399999999</v>
      </c>
      <c r="F94" s="17">
        <f>SUM(F89:F93)</f>
        <v>59919906.549999997</v>
      </c>
      <c r="G94" s="17">
        <f>SUM(G89:G93)</f>
        <v>68688792.569999993</v>
      </c>
      <c r="H94" s="23"/>
    </row>
    <row r="95" spans="1:8" x14ac:dyDescent="0.25">
      <c r="A95" s="8" t="s">
        <v>30</v>
      </c>
      <c r="B95" s="45"/>
      <c r="C95" s="46"/>
      <c r="D95" s="47"/>
      <c r="E95" s="10">
        <f>SUM(E23,E27,E29,E31,E42,E46,E49,E51,E54,E56,E60,E62,E64,E68,E70)</f>
        <v>57327100.550000004</v>
      </c>
      <c r="F95" s="30">
        <f>SUM(F23,F27,F29,F31,F42,F46,F49,F51,F54,F56,F60,F62,F64,F68,F70)</f>
        <v>63727990.170000009</v>
      </c>
      <c r="G95" s="10">
        <f>SUM(G23,G27,G29,G31,G42,G46,G49,G51,G54,G56,G60,G62,G64,G68,G70)</f>
        <v>73280589.579999998</v>
      </c>
      <c r="H95" s="23"/>
    </row>
    <row r="96" spans="1:8" x14ac:dyDescent="0.25">
      <c r="A96" s="8" t="s">
        <v>106</v>
      </c>
      <c r="B96" s="45"/>
      <c r="C96" s="46"/>
      <c r="D96" s="47"/>
      <c r="E96" s="10">
        <f>SUM(E74,E76,E78,E83,E86,E88,E94)</f>
        <v>57528336.140000001</v>
      </c>
      <c r="F96" s="10">
        <f t="shared" ref="F96:G96" si="1">SUM(F74,F76,F78,F83,F86,F88,F94)</f>
        <v>63828319.109999999</v>
      </c>
      <c r="G96" s="10">
        <f t="shared" si="1"/>
        <v>73710507.839999989</v>
      </c>
      <c r="H96" s="23"/>
    </row>
    <row r="97" spans="1:8" x14ac:dyDescent="0.25">
      <c r="A97" s="8" t="s">
        <v>134</v>
      </c>
      <c r="B97" s="8"/>
      <c r="C97" s="9"/>
      <c r="D97" s="9"/>
      <c r="E97" s="10">
        <f>SUM(E96-E95)</f>
        <v>201235.58999999613</v>
      </c>
      <c r="F97" s="10">
        <f>SUM(F96-F95)</f>
        <v>100328.93999999017</v>
      </c>
      <c r="G97" s="10">
        <f>SUM(G96-G95)</f>
        <v>429918.25999999046</v>
      </c>
      <c r="H97" s="23"/>
    </row>
    <row r="98" spans="1:8" x14ac:dyDescent="0.25">
      <c r="A98" s="24"/>
      <c r="B98" s="24"/>
      <c r="C98" s="25"/>
      <c r="D98" s="25"/>
      <c r="E98" s="26"/>
      <c r="F98" s="27"/>
      <c r="G98" s="27"/>
      <c r="H98" s="23"/>
    </row>
    <row r="99" spans="1:8" x14ac:dyDescent="0.25">
      <c r="A99" s="24" t="s">
        <v>160</v>
      </c>
      <c r="B99" s="24"/>
      <c r="C99" s="28"/>
      <c r="D99" s="11" t="s">
        <v>220</v>
      </c>
      <c r="E99" s="26"/>
      <c r="F99" s="27"/>
      <c r="G99" s="27"/>
      <c r="H99" s="23"/>
    </row>
    <row r="100" spans="1:8" x14ac:dyDescent="0.25">
      <c r="A100" s="24"/>
      <c r="B100" s="24"/>
      <c r="C100" s="36"/>
      <c r="D100" s="11" t="s">
        <v>221</v>
      </c>
      <c r="E100" s="26"/>
      <c r="F100" s="27"/>
      <c r="G100" s="27"/>
      <c r="H100" s="23"/>
    </row>
    <row r="101" spans="1:8" x14ac:dyDescent="0.25">
      <c r="A101" s="24"/>
      <c r="B101" s="24"/>
      <c r="C101" s="25"/>
      <c r="D101" s="25"/>
      <c r="E101" s="26"/>
      <c r="F101" s="27"/>
      <c r="G101" s="27"/>
      <c r="H101" s="23"/>
    </row>
    <row r="102" spans="1:8" x14ac:dyDescent="0.25">
      <c r="A102" s="40" t="s">
        <v>202</v>
      </c>
      <c r="B102" s="40"/>
      <c r="C102" s="40"/>
      <c r="D102" s="40"/>
      <c r="E102" s="12"/>
      <c r="F102" s="12"/>
      <c r="G102" s="12"/>
    </row>
    <row r="103" spans="1:8" x14ac:dyDescent="0.25">
      <c r="A103" s="40" t="s">
        <v>204</v>
      </c>
      <c r="B103" s="40"/>
      <c r="C103" s="40"/>
      <c r="D103" s="40"/>
      <c r="E103" s="12"/>
      <c r="F103" s="12"/>
      <c r="G103" s="12"/>
    </row>
    <row r="104" spans="1:8" x14ac:dyDescent="0.25">
      <c r="A104" s="40" t="s">
        <v>152</v>
      </c>
      <c r="B104" s="40"/>
      <c r="C104" s="40"/>
      <c r="D104" s="40"/>
      <c r="E104" s="12"/>
      <c r="F104" s="12"/>
      <c r="G104" s="12"/>
    </row>
  </sheetData>
  <mergeCells count="11">
    <mergeCell ref="A102:D102"/>
    <mergeCell ref="A103:D103"/>
    <mergeCell ref="A104:D104"/>
    <mergeCell ref="A3:G3"/>
    <mergeCell ref="A4:G4"/>
    <mergeCell ref="A5:G5"/>
    <mergeCell ref="A6:G6"/>
    <mergeCell ref="A7:G7"/>
    <mergeCell ref="B95:D95"/>
    <mergeCell ref="B96:D96"/>
    <mergeCell ref="B64:D64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Normal="100" workbookViewId="0">
      <pane ySplit="8" topLeftCell="A42" activePane="bottomLeft" state="frozen"/>
      <selection pane="bottomLeft" activeCell="G65" sqref="G65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9" x14ac:dyDescent="0.25">
      <c r="G1" s="12" t="s">
        <v>154</v>
      </c>
    </row>
    <row r="3" spans="1:9" ht="30" customHeight="1" x14ac:dyDescent="0.25">
      <c r="A3" s="51" t="s">
        <v>203</v>
      </c>
      <c r="B3" s="51"/>
      <c r="C3" s="51"/>
      <c r="D3" s="51"/>
      <c r="E3" s="51"/>
      <c r="F3" s="51"/>
      <c r="G3" s="51"/>
    </row>
    <row r="4" spans="1:9" x14ac:dyDescent="0.25">
      <c r="A4" s="44" t="s">
        <v>148</v>
      </c>
      <c r="B4" s="44"/>
      <c r="C4" s="44"/>
      <c r="D4" s="44"/>
      <c r="E4" s="44"/>
      <c r="F4" s="44"/>
      <c r="G4" s="44"/>
    </row>
    <row r="5" spans="1:9" x14ac:dyDescent="0.25">
      <c r="A5" s="44" t="s">
        <v>149</v>
      </c>
      <c r="B5" s="44"/>
      <c r="C5" s="44"/>
      <c r="D5" s="44"/>
      <c r="E5" s="44"/>
      <c r="F5" s="44"/>
      <c r="G5" s="44"/>
    </row>
    <row r="6" spans="1:9" x14ac:dyDescent="0.25">
      <c r="A6" s="44" t="s">
        <v>150</v>
      </c>
      <c r="B6" s="44"/>
      <c r="C6" s="44"/>
      <c r="D6" s="44"/>
      <c r="E6" s="44"/>
      <c r="F6" s="44"/>
      <c r="G6" s="44"/>
    </row>
    <row r="7" spans="1:9" x14ac:dyDescent="0.25">
      <c r="A7" s="44" t="s">
        <v>151</v>
      </c>
      <c r="B7" s="44"/>
      <c r="C7" s="44"/>
      <c r="D7" s="44"/>
      <c r="E7" s="44"/>
      <c r="F7" s="44"/>
      <c r="G7" s="44"/>
    </row>
    <row r="8" spans="1:9" ht="30.6" customHeight="1" x14ac:dyDescent="0.25">
      <c r="A8" s="18" t="s">
        <v>0</v>
      </c>
      <c r="B8" s="18" t="s">
        <v>1</v>
      </c>
      <c r="C8" s="19" t="s">
        <v>2</v>
      </c>
      <c r="D8" s="19" t="s">
        <v>3</v>
      </c>
      <c r="E8" s="20" t="s">
        <v>162</v>
      </c>
      <c r="F8" s="20" t="s">
        <v>172</v>
      </c>
      <c r="G8" s="20" t="s">
        <v>201</v>
      </c>
    </row>
    <row r="9" spans="1:9" x14ac:dyDescent="0.25">
      <c r="A9" s="4">
        <v>2</v>
      </c>
      <c r="B9" s="4">
        <v>501</v>
      </c>
      <c r="C9" s="5" t="s">
        <v>173</v>
      </c>
      <c r="D9" s="5" t="s">
        <v>223</v>
      </c>
      <c r="E9" s="7">
        <v>4209</v>
      </c>
      <c r="F9" s="7">
        <v>0</v>
      </c>
      <c r="G9" s="34">
        <v>53968</v>
      </c>
      <c r="H9" s="23"/>
      <c r="I9" s="23"/>
    </row>
    <row r="10" spans="1:9" x14ac:dyDescent="0.25">
      <c r="A10" s="4">
        <v>2</v>
      </c>
      <c r="B10" s="4">
        <v>501</v>
      </c>
      <c r="C10" s="5" t="s">
        <v>174</v>
      </c>
      <c r="D10" s="5" t="s">
        <v>177</v>
      </c>
      <c r="E10" s="7">
        <v>111643.55</v>
      </c>
      <c r="F10" s="7">
        <v>152416.5</v>
      </c>
      <c r="G10" s="7">
        <v>278872.48</v>
      </c>
      <c r="H10" s="23"/>
      <c r="I10" s="23"/>
    </row>
    <row r="11" spans="1:9" x14ac:dyDescent="0.25">
      <c r="A11" s="4">
        <v>2</v>
      </c>
      <c r="B11" s="4">
        <v>501</v>
      </c>
      <c r="C11" s="5" t="s">
        <v>175</v>
      </c>
      <c r="D11" s="5" t="s">
        <v>11</v>
      </c>
      <c r="E11" s="7">
        <v>34027</v>
      </c>
      <c r="F11" s="7">
        <v>46568</v>
      </c>
      <c r="G11" s="34">
        <v>80405</v>
      </c>
      <c r="H11" s="23"/>
      <c r="I11" s="23"/>
    </row>
    <row r="12" spans="1:9" x14ac:dyDescent="0.25">
      <c r="A12" s="4">
        <v>2</v>
      </c>
      <c r="B12" s="4">
        <v>501</v>
      </c>
      <c r="C12" s="5" t="s">
        <v>176</v>
      </c>
      <c r="D12" s="5" t="s">
        <v>163</v>
      </c>
      <c r="E12" s="7">
        <v>0</v>
      </c>
      <c r="F12" s="7">
        <v>0</v>
      </c>
      <c r="G12" s="7">
        <v>0</v>
      </c>
      <c r="H12" s="23"/>
      <c r="I12" s="23"/>
    </row>
    <row r="13" spans="1:9" x14ac:dyDescent="0.25">
      <c r="A13" s="4">
        <v>2</v>
      </c>
      <c r="B13" s="4">
        <v>501</v>
      </c>
      <c r="C13" s="5" t="s">
        <v>210</v>
      </c>
      <c r="D13" s="38" t="s">
        <v>230</v>
      </c>
      <c r="E13" s="7">
        <v>0</v>
      </c>
      <c r="F13" s="7">
        <v>0</v>
      </c>
      <c r="G13" s="34">
        <v>2833</v>
      </c>
      <c r="H13" s="35"/>
      <c r="I13" s="23"/>
    </row>
    <row r="14" spans="1:9" x14ac:dyDescent="0.25">
      <c r="A14" s="4">
        <v>2</v>
      </c>
      <c r="B14" s="4">
        <v>501</v>
      </c>
      <c r="C14" s="5" t="s">
        <v>211</v>
      </c>
      <c r="D14" s="38" t="s">
        <v>231</v>
      </c>
      <c r="E14" s="7">
        <v>0</v>
      </c>
      <c r="F14" s="7">
        <v>0</v>
      </c>
      <c r="G14" s="34">
        <v>11229</v>
      </c>
      <c r="H14" s="35"/>
      <c r="I14" s="23"/>
    </row>
    <row r="15" spans="1:9" x14ac:dyDescent="0.25">
      <c r="A15" s="4">
        <v>2</v>
      </c>
      <c r="B15" s="4">
        <v>501</v>
      </c>
      <c r="C15" s="5" t="s">
        <v>212</v>
      </c>
      <c r="D15" s="38" t="s">
        <v>232</v>
      </c>
      <c r="E15" s="7">
        <v>0</v>
      </c>
      <c r="F15" s="7">
        <v>0</v>
      </c>
      <c r="G15" s="34">
        <v>1845</v>
      </c>
      <c r="H15" s="35"/>
      <c r="I15" s="23"/>
    </row>
    <row r="16" spans="1:9" x14ac:dyDescent="0.25">
      <c r="A16" s="4">
        <v>2</v>
      </c>
      <c r="B16" s="4">
        <v>501</v>
      </c>
      <c r="C16" s="5" t="s">
        <v>209</v>
      </c>
      <c r="D16" s="5" t="s">
        <v>219</v>
      </c>
      <c r="E16" s="7">
        <v>521</v>
      </c>
      <c r="F16" s="7">
        <v>8620</v>
      </c>
      <c r="G16" s="7">
        <v>15349</v>
      </c>
      <c r="H16" s="23"/>
      <c r="I16" s="23"/>
    </row>
    <row r="17" spans="1:9" x14ac:dyDescent="0.25">
      <c r="A17" s="14" t="s">
        <v>135</v>
      </c>
      <c r="B17" s="14" t="s">
        <v>31</v>
      </c>
      <c r="C17" s="15"/>
      <c r="D17" s="15"/>
      <c r="E17" s="21">
        <f>SUM(E9:E16)</f>
        <v>150400.54999999999</v>
      </c>
      <c r="F17" s="17">
        <f>SUM(F9:F16)</f>
        <v>207604.5</v>
      </c>
      <c r="G17" s="17">
        <f>SUM(G9:G16)</f>
        <v>444501.48</v>
      </c>
      <c r="H17" s="23"/>
      <c r="I17" s="23"/>
    </row>
    <row r="18" spans="1:9" x14ac:dyDescent="0.25">
      <c r="A18" s="4">
        <v>2</v>
      </c>
      <c r="B18" s="4">
        <v>502</v>
      </c>
      <c r="C18" s="5" t="s">
        <v>178</v>
      </c>
      <c r="D18" s="5" t="s">
        <v>33</v>
      </c>
      <c r="E18" s="7">
        <v>216743.7</v>
      </c>
      <c r="F18" s="7">
        <v>197856</v>
      </c>
      <c r="G18" s="7">
        <v>309989.5</v>
      </c>
      <c r="H18" s="23"/>
      <c r="I18" s="23"/>
    </row>
    <row r="19" spans="1:9" x14ac:dyDescent="0.25">
      <c r="A19" s="4">
        <v>2</v>
      </c>
      <c r="B19" s="4">
        <v>502</v>
      </c>
      <c r="C19" s="5" t="s">
        <v>179</v>
      </c>
      <c r="D19" s="5" t="s">
        <v>35</v>
      </c>
      <c r="E19" s="7">
        <v>63927.8</v>
      </c>
      <c r="F19" s="7">
        <v>81797</v>
      </c>
      <c r="G19" s="7">
        <v>106554.67</v>
      </c>
      <c r="H19" s="23"/>
      <c r="I19" s="23"/>
    </row>
    <row r="20" spans="1:9" x14ac:dyDescent="0.25">
      <c r="A20" s="4">
        <v>2</v>
      </c>
      <c r="B20" s="4">
        <v>502</v>
      </c>
      <c r="C20" s="5" t="s">
        <v>180</v>
      </c>
      <c r="D20" s="5" t="s">
        <v>37</v>
      </c>
      <c r="E20" s="7">
        <v>95112</v>
      </c>
      <c r="F20" s="7">
        <v>53120</v>
      </c>
      <c r="G20" s="7">
        <v>167148</v>
      </c>
      <c r="H20" s="23"/>
      <c r="I20" s="23"/>
    </row>
    <row r="21" spans="1:9" x14ac:dyDescent="0.25">
      <c r="A21" s="14" t="s">
        <v>135</v>
      </c>
      <c r="B21" s="14" t="s">
        <v>38</v>
      </c>
      <c r="C21" s="15"/>
      <c r="D21" s="15"/>
      <c r="E21" s="21">
        <f>SUM(E18:E20)</f>
        <v>375783.5</v>
      </c>
      <c r="F21" s="17">
        <f>SUM(F18:F20)</f>
        <v>332773</v>
      </c>
      <c r="G21" s="17">
        <f>SUM(G18:G20)</f>
        <v>583692.16999999993</v>
      </c>
      <c r="H21" s="23"/>
      <c r="I21" s="23"/>
    </row>
    <row r="22" spans="1:9" x14ac:dyDescent="0.25">
      <c r="A22" s="4">
        <v>2</v>
      </c>
      <c r="B22" s="4">
        <v>511</v>
      </c>
      <c r="C22" s="5" t="s">
        <v>181</v>
      </c>
      <c r="D22" s="5" t="s">
        <v>40</v>
      </c>
      <c r="E22" s="7">
        <v>11500</v>
      </c>
      <c r="F22" s="7">
        <v>0</v>
      </c>
      <c r="G22" s="34">
        <v>130246</v>
      </c>
      <c r="H22" s="23"/>
      <c r="I22" s="23"/>
    </row>
    <row r="23" spans="1:9" x14ac:dyDescent="0.25">
      <c r="A23" s="14" t="s">
        <v>135</v>
      </c>
      <c r="B23" s="14" t="s">
        <v>41</v>
      </c>
      <c r="C23" s="15"/>
      <c r="D23" s="15"/>
      <c r="E23" s="16">
        <f>SUM(E22)</f>
        <v>11500</v>
      </c>
      <c r="F23" s="17">
        <f>SUM(F22)</f>
        <v>0</v>
      </c>
      <c r="G23" s="17">
        <f>SUM(G22)</f>
        <v>130246</v>
      </c>
      <c r="H23" s="23"/>
      <c r="I23" s="23"/>
    </row>
    <row r="24" spans="1:9" x14ac:dyDescent="0.25">
      <c r="A24" s="4">
        <v>2</v>
      </c>
      <c r="B24" s="4">
        <v>518</v>
      </c>
      <c r="C24" s="5" t="s">
        <v>182</v>
      </c>
      <c r="D24" s="5" t="s">
        <v>64</v>
      </c>
      <c r="E24" s="7">
        <v>15600</v>
      </c>
      <c r="F24" s="7">
        <v>72010.600000000006</v>
      </c>
      <c r="G24" s="7">
        <v>70500</v>
      </c>
      <c r="H24" s="23"/>
      <c r="I24" s="23"/>
    </row>
    <row r="25" spans="1:9" x14ac:dyDescent="0.25">
      <c r="A25" s="14" t="s">
        <v>135</v>
      </c>
      <c r="B25" s="14" t="s">
        <v>65</v>
      </c>
      <c r="C25" s="15"/>
      <c r="D25" s="15"/>
      <c r="E25" s="21">
        <f>SUM(E24)</f>
        <v>15600</v>
      </c>
      <c r="F25" s="17">
        <f>SUM(F24)</f>
        <v>72010.600000000006</v>
      </c>
      <c r="G25" s="17">
        <f>SUM(G24)</f>
        <v>70500</v>
      </c>
      <c r="H25" s="23"/>
      <c r="I25" s="23"/>
    </row>
    <row r="26" spans="1:9" x14ac:dyDescent="0.25">
      <c r="A26" s="4">
        <v>2</v>
      </c>
      <c r="B26" s="4">
        <v>521</v>
      </c>
      <c r="C26" s="5" t="s">
        <v>183</v>
      </c>
      <c r="D26" s="5" t="s">
        <v>67</v>
      </c>
      <c r="E26" s="7">
        <v>35372</v>
      </c>
      <c r="F26" s="7">
        <v>89724</v>
      </c>
      <c r="G26" s="7">
        <v>59108</v>
      </c>
      <c r="H26" s="23"/>
      <c r="I26" s="23"/>
    </row>
    <row r="27" spans="1:9" x14ac:dyDescent="0.25">
      <c r="A27" s="4">
        <v>2</v>
      </c>
      <c r="B27" s="4">
        <v>521</v>
      </c>
      <c r="C27" s="5" t="s">
        <v>184</v>
      </c>
      <c r="D27" s="5" t="s">
        <v>69</v>
      </c>
      <c r="E27" s="7">
        <v>23640</v>
      </c>
      <c r="F27" s="7">
        <v>17910</v>
      </c>
      <c r="G27" s="34">
        <v>81325</v>
      </c>
      <c r="H27" s="23"/>
      <c r="I27" s="23"/>
    </row>
    <row r="28" spans="1:9" x14ac:dyDescent="0.25">
      <c r="A28" s="14" t="s">
        <v>135</v>
      </c>
      <c r="B28" s="14" t="s">
        <v>72</v>
      </c>
      <c r="C28" s="15"/>
      <c r="D28" s="15"/>
      <c r="E28" s="21">
        <f>SUM(E26:E27)</f>
        <v>59012</v>
      </c>
      <c r="F28" s="17">
        <f>SUM(F26:F27)</f>
        <v>107634</v>
      </c>
      <c r="G28" s="17">
        <f>SUM(G26:G27)</f>
        <v>140433</v>
      </c>
      <c r="H28" s="23"/>
      <c r="I28" s="23"/>
    </row>
    <row r="29" spans="1:9" x14ac:dyDescent="0.25">
      <c r="A29" s="4">
        <v>2</v>
      </c>
      <c r="B29" s="4">
        <v>524</v>
      </c>
      <c r="C29" s="5" t="s">
        <v>185</v>
      </c>
      <c r="D29" s="5" t="s">
        <v>74</v>
      </c>
      <c r="E29" s="7">
        <v>3183.48</v>
      </c>
      <c r="F29" s="7">
        <v>8075.16</v>
      </c>
      <c r="G29" s="7">
        <v>5319.72</v>
      </c>
      <c r="H29" s="23"/>
      <c r="I29" s="23"/>
    </row>
    <row r="30" spans="1:9" x14ac:dyDescent="0.25">
      <c r="A30" s="4">
        <v>2</v>
      </c>
      <c r="B30" s="4">
        <v>524</v>
      </c>
      <c r="C30" s="5" t="s">
        <v>213</v>
      </c>
      <c r="D30" s="5" t="s">
        <v>76</v>
      </c>
      <c r="E30" s="7">
        <v>8772.26</v>
      </c>
      <c r="F30" s="7">
        <v>22251.54</v>
      </c>
      <c r="G30" s="7">
        <v>14658.79</v>
      </c>
      <c r="H30" s="23"/>
      <c r="I30" s="23"/>
    </row>
    <row r="31" spans="1:9" x14ac:dyDescent="0.25">
      <c r="A31" s="14" t="s">
        <v>135</v>
      </c>
      <c r="B31" s="14" t="s">
        <v>77</v>
      </c>
      <c r="C31" s="15"/>
      <c r="D31" s="15"/>
      <c r="E31" s="21">
        <f>SUM(E29:E30)</f>
        <v>11955.74</v>
      </c>
      <c r="F31" s="17">
        <f>SUM(F29:F30)</f>
        <v>30326.7</v>
      </c>
      <c r="G31" s="17">
        <f>SUM(G29:G30)</f>
        <v>19978.510000000002</v>
      </c>
      <c r="H31" s="23"/>
      <c r="I31" s="23"/>
    </row>
    <row r="32" spans="1:9" x14ac:dyDescent="0.25">
      <c r="A32" s="4">
        <v>2</v>
      </c>
      <c r="B32" s="4">
        <v>525</v>
      </c>
      <c r="C32" s="5" t="s">
        <v>186</v>
      </c>
      <c r="D32" s="5" t="s">
        <v>79</v>
      </c>
      <c r="E32" s="7">
        <v>148.57</v>
      </c>
      <c r="F32" s="7">
        <v>578.87</v>
      </c>
      <c r="G32" s="7">
        <v>248.25</v>
      </c>
      <c r="H32" s="23"/>
      <c r="I32" s="23"/>
    </row>
    <row r="33" spans="1:9" x14ac:dyDescent="0.25">
      <c r="A33" s="14" t="s">
        <v>135</v>
      </c>
      <c r="B33" s="14" t="s">
        <v>80</v>
      </c>
      <c r="C33" s="15"/>
      <c r="D33" s="15"/>
      <c r="E33" s="21">
        <f>SUM(E32)</f>
        <v>148.57</v>
      </c>
      <c r="F33" s="17">
        <f>SUM(F32)</f>
        <v>578.87</v>
      </c>
      <c r="G33" s="17">
        <f>SUM(G32)</f>
        <v>248.25</v>
      </c>
      <c r="H33" s="23"/>
      <c r="I33" s="23"/>
    </row>
    <row r="34" spans="1:9" x14ac:dyDescent="0.25">
      <c r="A34" s="4">
        <v>2</v>
      </c>
      <c r="B34" s="4">
        <v>527</v>
      </c>
      <c r="C34" s="5" t="s">
        <v>187</v>
      </c>
      <c r="D34" s="5" t="s">
        <v>82</v>
      </c>
      <c r="E34" s="7">
        <v>707.44</v>
      </c>
      <c r="F34" s="7">
        <v>1794.48</v>
      </c>
      <c r="G34" s="7">
        <v>1182.1600000000001</v>
      </c>
      <c r="H34" s="23"/>
      <c r="I34" s="23"/>
    </row>
    <row r="35" spans="1:9" x14ac:dyDescent="0.25">
      <c r="A35" s="14" t="s">
        <v>135</v>
      </c>
      <c r="B35" s="14" t="s">
        <v>83</v>
      </c>
      <c r="C35" s="15"/>
      <c r="D35" s="15"/>
      <c r="E35" s="29">
        <f>SUM(E34)</f>
        <v>707.44</v>
      </c>
      <c r="F35" s="17">
        <f>SUM(F34)</f>
        <v>1794.48</v>
      </c>
      <c r="G35" s="17">
        <f>SUM(G34)</f>
        <v>1182.1600000000001</v>
      </c>
      <c r="H35" s="23"/>
      <c r="I35" s="23"/>
    </row>
    <row r="36" spans="1:9" x14ac:dyDescent="0.25">
      <c r="A36" s="4">
        <v>2</v>
      </c>
      <c r="B36" s="4">
        <v>538</v>
      </c>
      <c r="C36" s="5" t="s">
        <v>214</v>
      </c>
      <c r="D36" s="38" t="s">
        <v>233</v>
      </c>
      <c r="E36" s="32">
        <v>0</v>
      </c>
      <c r="F36" s="7">
        <v>0</v>
      </c>
      <c r="G36" s="34">
        <v>78511.38</v>
      </c>
      <c r="H36" s="35"/>
      <c r="I36" s="23"/>
    </row>
    <row r="37" spans="1:9" x14ac:dyDescent="0.25">
      <c r="A37" s="14" t="s">
        <v>135</v>
      </c>
      <c r="B37" s="48" t="s">
        <v>215</v>
      </c>
      <c r="C37" s="49"/>
      <c r="D37" s="50"/>
      <c r="E37" s="21">
        <f t="shared" ref="E37:G37" si="0">SUM(E36)</f>
        <v>0</v>
      </c>
      <c r="F37" s="21">
        <f t="shared" si="0"/>
        <v>0</v>
      </c>
      <c r="G37" s="17">
        <f t="shared" si="0"/>
        <v>78511.38</v>
      </c>
      <c r="H37" s="23"/>
      <c r="I37" s="23"/>
    </row>
    <row r="38" spans="1:9" x14ac:dyDescent="0.25">
      <c r="A38" s="4">
        <v>2</v>
      </c>
      <c r="B38" s="4">
        <v>542</v>
      </c>
      <c r="C38" s="4" t="s">
        <v>216</v>
      </c>
      <c r="D38" s="4" t="s">
        <v>85</v>
      </c>
      <c r="E38" s="33">
        <v>0</v>
      </c>
      <c r="F38" s="33">
        <v>0</v>
      </c>
      <c r="G38" s="34">
        <v>2000</v>
      </c>
      <c r="H38" s="23"/>
      <c r="I38" s="23"/>
    </row>
    <row r="39" spans="1:9" x14ac:dyDescent="0.25">
      <c r="A39" s="14" t="s">
        <v>135</v>
      </c>
      <c r="B39" s="48" t="s">
        <v>86</v>
      </c>
      <c r="C39" s="49"/>
      <c r="D39" s="50"/>
      <c r="E39" s="21">
        <f t="shared" ref="E39" si="1">SUM(E38)</f>
        <v>0</v>
      </c>
      <c r="F39" s="21">
        <f t="shared" ref="F39" si="2">SUM(F38)</f>
        <v>0</v>
      </c>
      <c r="G39" s="21">
        <f t="shared" ref="G39" si="3">SUM(G38)</f>
        <v>2000</v>
      </c>
      <c r="H39" s="23"/>
      <c r="I39" s="23"/>
    </row>
    <row r="40" spans="1:9" x14ac:dyDescent="0.25">
      <c r="A40" s="4">
        <v>2</v>
      </c>
      <c r="B40" s="4">
        <v>549</v>
      </c>
      <c r="C40" s="4" t="s">
        <v>217</v>
      </c>
      <c r="D40" s="4" t="s">
        <v>218</v>
      </c>
      <c r="E40" s="33">
        <v>0</v>
      </c>
      <c r="F40" s="33">
        <v>0</v>
      </c>
      <c r="G40" s="7">
        <v>1.1299999999999999</v>
      </c>
      <c r="H40" s="23"/>
      <c r="I40" s="23"/>
    </row>
    <row r="41" spans="1:9" x14ac:dyDescent="0.25">
      <c r="A41" s="14" t="s">
        <v>135</v>
      </c>
      <c r="B41" s="48" t="s">
        <v>93</v>
      </c>
      <c r="C41" s="49"/>
      <c r="D41" s="50"/>
      <c r="E41" s="21">
        <f t="shared" ref="E41" si="4">SUM(E40)</f>
        <v>0</v>
      </c>
      <c r="F41" s="21">
        <f t="shared" ref="F41" si="5">SUM(F40)</f>
        <v>0</v>
      </c>
      <c r="G41" s="21">
        <f t="shared" ref="G41" si="6">SUM(G40)</f>
        <v>1.1299999999999999</v>
      </c>
      <c r="H41" s="23"/>
      <c r="I41" s="23"/>
    </row>
    <row r="42" spans="1:9" x14ac:dyDescent="0.25">
      <c r="A42" s="4">
        <v>2</v>
      </c>
      <c r="B42" s="4">
        <v>557</v>
      </c>
      <c r="C42" s="5" t="s">
        <v>189</v>
      </c>
      <c r="D42" s="5" t="s">
        <v>137</v>
      </c>
      <c r="E42" s="6">
        <v>0</v>
      </c>
      <c r="F42" s="6">
        <v>0</v>
      </c>
      <c r="G42" s="6">
        <v>0</v>
      </c>
      <c r="H42" s="23"/>
      <c r="I42" s="23"/>
    </row>
    <row r="43" spans="1:9" x14ac:dyDescent="0.25">
      <c r="A43" s="14" t="s">
        <v>135</v>
      </c>
      <c r="B43" s="14" t="s">
        <v>138</v>
      </c>
      <c r="C43" s="15"/>
      <c r="D43" s="15"/>
      <c r="E43" s="21">
        <f>SUM(E42)</f>
        <v>0</v>
      </c>
      <c r="F43" s="17">
        <f>SUM(F42)</f>
        <v>0</v>
      </c>
      <c r="G43" s="17">
        <f>SUM(G42)</f>
        <v>0</v>
      </c>
      <c r="H43" s="23"/>
      <c r="I43" s="23"/>
    </row>
    <row r="44" spans="1:9" x14ac:dyDescent="0.25">
      <c r="A44" s="4">
        <v>2</v>
      </c>
      <c r="B44" s="4">
        <v>558</v>
      </c>
      <c r="C44" s="5" t="s">
        <v>188</v>
      </c>
      <c r="D44" s="5" t="s">
        <v>98</v>
      </c>
      <c r="E44" s="7">
        <v>0</v>
      </c>
      <c r="F44" s="7">
        <v>0</v>
      </c>
      <c r="G44" s="34">
        <v>31175</v>
      </c>
      <c r="H44" s="23"/>
      <c r="I44" s="23"/>
    </row>
    <row r="45" spans="1:9" x14ac:dyDescent="0.25">
      <c r="A45" s="14" t="s">
        <v>135</v>
      </c>
      <c r="B45" s="14" t="s">
        <v>99</v>
      </c>
      <c r="C45" s="15"/>
      <c r="D45" s="15"/>
      <c r="E45" s="21">
        <f>SUM(E44)</f>
        <v>0</v>
      </c>
      <c r="F45" s="17">
        <f>SUM(F44)</f>
        <v>0</v>
      </c>
      <c r="G45" s="17">
        <f>SUM(G44)</f>
        <v>31175</v>
      </c>
      <c r="H45" s="23"/>
      <c r="I45" s="23"/>
    </row>
    <row r="46" spans="1:9" x14ac:dyDescent="0.25">
      <c r="A46" s="4">
        <v>2</v>
      </c>
      <c r="B46" s="4">
        <v>602</v>
      </c>
      <c r="C46" s="5" t="s">
        <v>190</v>
      </c>
      <c r="D46" s="5" t="s">
        <v>164</v>
      </c>
      <c r="E46" s="7">
        <v>18980</v>
      </c>
      <c r="F46" s="7">
        <v>8970</v>
      </c>
      <c r="G46" s="34">
        <v>0</v>
      </c>
      <c r="H46" s="23"/>
      <c r="I46" s="23"/>
    </row>
    <row r="47" spans="1:9" x14ac:dyDescent="0.25">
      <c r="A47" s="4">
        <v>2</v>
      </c>
      <c r="B47" s="4">
        <v>602</v>
      </c>
      <c r="C47" s="5" t="s">
        <v>191</v>
      </c>
      <c r="D47" s="5" t="s">
        <v>165</v>
      </c>
      <c r="E47" s="7">
        <v>246525</v>
      </c>
      <c r="F47" s="7">
        <v>296635</v>
      </c>
      <c r="G47" s="7">
        <v>612136.26</v>
      </c>
      <c r="H47" s="23"/>
      <c r="I47" s="23"/>
    </row>
    <row r="48" spans="1:9" x14ac:dyDescent="0.25">
      <c r="A48" s="4">
        <v>2</v>
      </c>
      <c r="B48" s="4">
        <v>602</v>
      </c>
      <c r="C48" s="5" t="s">
        <v>192</v>
      </c>
      <c r="D48" s="5" t="s">
        <v>105</v>
      </c>
      <c r="E48" s="7">
        <v>37609</v>
      </c>
      <c r="F48" s="7">
        <v>45511</v>
      </c>
      <c r="G48" s="7">
        <v>159907</v>
      </c>
      <c r="H48" s="23"/>
      <c r="I48" s="23"/>
    </row>
    <row r="49" spans="1:9" x14ac:dyDescent="0.25">
      <c r="A49" s="14" t="s">
        <v>139</v>
      </c>
      <c r="B49" s="14" t="s">
        <v>107</v>
      </c>
      <c r="C49" s="15"/>
      <c r="D49" s="15"/>
      <c r="E49" s="21">
        <f>SUM(E46:E48)</f>
        <v>303114</v>
      </c>
      <c r="F49" s="17">
        <f>SUM(F46:F48)</f>
        <v>351116</v>
      </c>
      <c r="G49" s="17">
        <f>SUM(G46:G48)</f>
        <v>772043.26</v>
      </c>
      <c r="H49" s="23"/>
      <c r="I49" s="23"/>
    </row>
    <row r="50" spans="1:9" x14ac:dyDescent="0.25">
      <c r="A50" s="4">
        <v>2</v>
      </c>
      <c r="B50" s="4">
        <v>603</v>
      </c>
      <c r="C50" s="5" t="s">
        <v>193</v>
      </c>
      <c r="D50" s="5" t="s">
        <v>140</v>
      </c>
      <c r="E50" s="7">
        <v>135450</v>
      </c>
      <c r="F50" s="7">
        <v>121025</v>
      </c>
      <c r="G50" s="7">
        <v>466946.28</v>
      </c>
      <c r="H50" s="23"/>
      <c r="I50" s="23"/>
    </row>
    <row r="51" spans="1:9" x14ac:dyDescent="0.25">
      <c r="A51" s="4">
        <v>2</v>
      </c>
      <c r="B51" s="4">
        <v>603</v>
      </c>
      <c r="C51" s="5" t="s">
        <v>194</v>
      </c>
      <c r="D51" s="5" t="s">
        <v>141</v>
      </c>
      <c r="E51" s="7">
        <v>36580</v>
      </c>
      <c r="F51" s="7">
        <v>112355</v>
      </c>
      <c r="G51" s="7">
        <v>45710</v>
      </c>
      <c r="H51" s="23"/>
      <c r="I51" s="23"/>
    </row>
    <row r="52" spans="1:9" x14ac:dyDescent="0.25">
      <c r="A52" s="4">
        <v>2</v>
      </c>
      <c r="B52" s="4">
        <v>603</v>
      </c>
      <c r="C52" s="5" t="s">
        <v>195</v>
      </c>
      <c r="D52" s="5" t="s">
        <v>142</v>
      </c>
      <c r="E52" s="7">
        <v>2500</v>
      </c>
      <c r="F52" s="7">
        <v>0</v>
      </c>
      <c r="G52" s="7">
        <v>0</v>
      </c>
      <c r="H52" s="23"/>
      <c r="I52" s="23"/>
    </row>
    <row r="53" spans="1:9" x14ac:dyDescent="0.25">
      <c r="A53" s="4">
        <v>2</v>
      </c>
      <c r="B53" s="4">
        <v>603</v>
      </c>
      <c r="C53" s="5" t="s">
        <v>196</v>
      </c>
      <c r="D53" s="5" t="s">
        <v>143</v>
      </c>
      <c r="E53" s="7">
        <v>91285</v>
      </c>
      <c r="F53" s="7">
        <v>85692</v>
      </c>
      <c r="G53" s="7">
        <v>85692</v>
      </c>
      <c r="H53" s="23"/>
      <c r="I53" s="23"/>
    </row>
    <row r="54" spans="1:9" x14ac:dyDescent="0.25">
      <c r="A54" s="4">
        <v>2</v>
      </c>
      <c r="B54" s="4">
        <v>603</v>
      </c>
      <c r="C54" s="5" t="s">
        <v>197</v>
      </c>
      <c r="D54" s="5" t="s">
        <v>144</v>
      </c>
      <c r="E54" s="7">
        <v>34747</v>
      </c>
      <c r="F54" s="7">
        <v>34830</v>
      </c>
      <c r="G54" s="7">
        <v>84000</v>
      </c>
      <c r="H54" s="23"/>
      <c r="I54" s="23"/>
    </row>
    <row r="55" spans="1:9" x14ac:dyDescent="0.25">
      <c r="A55" s="4">
        <v>2</v>
      </c>
      <c r="B55" s="4">
        <v>603</v>
      </c>
      <c r="C55" s="5" t="s">
        <v>198</v>
      </c>
      <c r="D55" s="5" t="s">
        <v>145</v>
      </c>
      <c r="E55" s="7">
        <v>194766</v>
      </c>
      <c r="F55" s="7">
        <v>166502</v>
      </c>
      <c r="G55" s="7">
        <v>249753</v>
      </c>
      <c r="H55" s="23"/>
      <c r="I55" s="23"/>
    </row>
    <row r="56" spans="1:9" x14ac:dyDescent="0.25">
      <c r="A56" s="14" t="s">
        <v>139</v>
      </c>
      <c r="B56" s="14" t="s">
        <v>146</v>
      </c>
      <c r="C56" s="15"/>
      <c r="D56" s="15"/>
      <c r="E56" s="21">
        <f>SUM(E50:E55)</f>
        <v>495328</v>
      </c>
      <c r="F56" s="17">
        <f>SUM(F50:F55)</f>
        <v>520404</v>
      </c>
      <c r="G56" s="17">
        <f>SUM(G50:G55)</f>
        <v>932101.28</v>
      </c>
      <c r="H56" s="23"/>
      <c r="I56" s="23"/>
    </row>
    <row r="57" spans="1:9" x14ac:dyDescent="0.25">
      <c r="A57" s="4">
        <v>2</v>
      </c>
      <c r="B57" s="4">
        <v>649</v>
      </c>
      <c r="C57" s="5" t="s">
        <v>199</v>
      </c>
      <c r="D57" s="38" t="s">
        <v>222</v>
      </c>
      <c r="E57" s="7">
        <v>0</v>
      </c>
      <c r="F57" s="7">
        <v>17400</v>
      </c>
      <c r="G57" s="7">
        <v>1.24</v>
      </c>
      <c r="H57" s="35"/>
      <c r="I57" s="23"/>
    </row>
    <row r="58" spans="1:9" x14ac:dyDescent="0.25">
      <c r="A58" s="14" t="s">
        <v>139</v>
      </c>
      <c r="B58" s="14" t="s">
        <v>121</v>
      </c>
      <c r="C58" s="15"/>
      <c r="D58" s="15"/>
      <c r="E58" s="21">
        <f>SUM(E57)</f>
        <v>0</v>
      </c>
      <c r="F58" s="17">
        <f>SUM(F57)</f>
        <v>17400</v>
      </c>
      <c r="G58" s="17">
        <f>SUM(G57)</f>
        <v>1.24</v>
      </c>
      <c r="H58" s="23"/>
      <c r="I58" s="23"/>
    </row>
    <row r="59" spans="1:9" x14ac:dyDescent="0.25">
      <c r="A59" s="8" t="s">
        <v>135</v>
      </c>
      <c r="B59" s="45"/>
      <c r="C59" s="46"/>
      <c r="D59" s="47"/>
      <c r="E59" s="22">
        <f>SUM(E17,E21,E23,E25,E28,E31,E33,E35,E37,E39,E41,E43,E45)</f>
        <v>625107.79999999993</v>
      </c>
      <c r="F59" s="31">
        <f>SUM(F17,F21,F23,F25,F28,F31,F33,F35,F37,F39,F41,F43,F45)</f>
        <v>752722.14999999991</v>
      </c>
      <c r="G59" s="22">
        <f>SUM(G17,G21,G23,G25,G28,G31,G33,G35,G37,G39,G41,G43,G45)</f>
        <v>1502469.0799999996</v>
      </c>
      <c r="H59" s="23"/>
      <c r="I59" s="23"/>
    </row>
    <row r="60" spans="1:9" x14ac:dyDescent="0.25">
      <c r="A60" s="8" t="s">
        <v>139</v>
      </c>
      <c r="B60" s="45"/>
      <c r="C60" s="46"/>
      <c r="D60" s="47"/>
      <c r="E60" s="22">
        <f>SUM(E49,E56,E58)</f>
        <v>798442</v>
      </c>
      <c r="F60" s="22">
        <f t="shared" ref="F60:G60" si="7">SUM(F49,F56,F58)</f>
        <v>888920</v>
      </c>
      <c r="G60" s="22">
        <f t="shared" si="7"/>
        <v>1704145.78</v>
      </c>
      <c r="H60" s="23"/>
      <c r="I60" s="23"/>
    </row>
    <row r="61" spans="1:9" x14ac:dyDescent="0.25">
      <c r="A61" s="8" t="s">
        <v>147</v>
      </c>
      <c r="B61" s="8"/>
      <c r="C61" s="9"/>
      <c r="D61" s="9"/>
      <c r="E61" s="22">
        <f>SUM(E60-E59)</f>
        <v>173334.20000000007</v>
      </c>
      <c r="F61" s="22">
        <f t="shared" ref="F61:G61" si="8">SUM(F60-F59)</f>
        <v>136197.85000000009</v>
      </c>
      <c r="G61" s="22">
        <f t="shared" si="8"/>
        <v>201676.70000000042</v>
      </c>
      <c r="H61" s="23"/>
      <c r="I61" s="23"/>
    </row>
    <row r="62" spans="1:9" x14ac:dyDescent="0.25">
      <c r="A62" s="24"/>
      <c r="B62" s="24"/>
      <c r="C62" s="25"/>
      <c r="D62" s="25"/>
      <c r="E62" s="26"/>
      <c r="F62" s="27"/>
      <c r="G62" s="27"/>
      <c r="H62" s="23"/>
      <c r="I62" s="23"/>
    </row>
    <row r="63" spans="1:9" x14ac:dyDescent="0.25">
      <c r="A63" s="24" t="s">
        <v>161</v>
      </c>
      <c r="B63" s="24"/>
      <c r="C63" s="28"/>
      <c r="D63" s="11" t="s">
        <v>220</v>
      </c>
      <c r="E63" s="26"/>
      <c r="F63" s="27"/>
      <c r="G63" s="27"/>
      <c r="H63" s="23"/>
      <c r="I63" s="23"/>
    </row>
    <row r="64" spans="1:9" x14ac:dyDescent="0.25">
      <c r="A64" s="24"/>
      <c r="B64" s="24"/>
      <c r="C64" s="36"/>
      <c r="D64" s="11" t="s">
        <v>221</v>
      </c>
      <c r="E64" s="26"/>
      <c r="F64" s="27"/>
      <c r="G64" s="27"/>
      <c r="H64" s="23"/>
      <c r="I64" s="23"/>
    </row>
    <row r="65" spans="1:9" x14ac:dyDescent="0.25">
      <c r="A65" s="24"/>
      <c r="B65" s="24"/>
      <c r="C65" s="25"/>
      <c r="D65" s="11"/>
      <c r="E65" s="26"/>
      <c r="F65" s="27"/>
      <c r="G65" s="27"/>
      <c r="H65" s="23"/>
      <c r="I65" s="23"/>
    </row>
    <row r="66" spans="1:9" x14ac:dyDescent="0.25">
      <c r="A66" s="40" t="s">
        <v>202</v>
      </c>
      <c r="B66" s="40"/>
      <c r="C66" s="40"/>
      <c r="D66" s="40"/>
      <c r="E66" s="12"/>
      <c r="F66" s="12"/>
      <c r="G66" s="12"/>
    </row>
    <row r="67" spans="1:9" x14ac:dyDescent="0.25">
      <c r="A67" s="40" t="s">
        <v>204</v>
      </c>
      <c r="B67" s="40"/>
      <c r="C67" s="40"/>
      <c r="D67" s="40"/>
      <c r="E67" s="12"/>
      <c r="F67" s="12"/>
      <c r="G67" s="12"/>
    </row>
    <row r="68" spans="1:9" x14ac:dyDescent="0.25">
      <c r="A68" s="40" t="s">
        <v>152</v>
      </c>
      <c r="B68" s="40"/>
      <c r="C68" s="40"/>
      <c r="D68" s="40"/>
      <c r="E68" s="12"/>
      <c r="F68" s="12"/>
      <c r="G68" s="12"/>
    </row>
    <row r="69" spans="1:9" x14ac:dyDescent="0.25">
      <c r="A69" s="13"/>
      <c r="B69" s="13"/>
      <c r="C69" s="11"/>
      <c r="D69" s="11"/>
      <c r="E69" s="12"/>
      <c r="F69" s="12"/>
      <c r="G69" s="12"/>
    </row>
    <row r="70" spans="1:9" x14ac:dyDescent="0.25">
      <c r="A70" s="13"/>
      <c r="B70" s="13"/>
      <c r="C70" s="11"/>
      <c r="D70" s="11"/>
      <c r="E70" s="12"/>
      <c r="F70" s="12"/>
      <c r="G70" s="12"/>
    </row>
  </sheetData>
  <mergeCells count="13">
    <mergeCell ref="A66:D66"/>
    <mergeCell ref="A67:D67"/>
    <mergeCell ref="A68:D68"/>
    <mergeCell ref="A3:G3"/>
    <mergeCell ref="A4:G4"/>
    <mergeCell ref="A5:G5"/>
    <mergeCell ref="A6:G6"/>
    <mergeCell ref="A7:G7"/>
    <mergeCell ref="B59:D59"/>
    <mergeCell ref="B60:D60"/>
    <mergeCell ref="B37:D37"/>
    <mergeCell ref="B39:D39"/>
    <mergeCell ref="B41:D41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  <rowBreaks count="1" manualBreakCount="1">
    <brk id="6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Příloha č. 1 - hlavní činnost</vt:lpstr>
      <vt:lpstr>Příloha č. 2 - doplň. činnost</vt:lpstr>
      <vt:lpstr>'Příloha č. 1 - hlavní činnost'!Názvy_tisku</vt:lpstr>
      <vt:lpstr>'Příloha č. 2 - doplň. činnost'!Názvy_tisku</vt:lpstr>
      <vt:lpstr>'Příloha č. 2 - doplň. činnost'!Oblast_tisku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2018-03-07T15:54:23Z</dcterms:created>
  <dcterms:modified xsi:type="dcterms:W3CDTF">2023-06-08T10:50:50Z</dcterms:modified>
</cp:coreProperties>
</file>