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30" yWindow="555" windowWidth="17895" windowHeight="11190" activeTab="1"/>
  </bookViews>
  <sheets>
    <sheet name="Příloha č. 1 - hlavní činnost" sheetId="1" r:id="rId1"/>
    <sheet name="Příloha č. 2 - doplň. činnost" sheetId="2" r:id="rId2"/>
  </sheets>
  <definedNames>
    <definedName name="_xlnm.Print_Titles" localSheetId="0">'Příloha č. 1 - hlavní činnost'!$8:$8</definedName>
    <definedName name="_xlnm.Print_Titles" localSheetId="1">'Příloha č. 2 - doplň. činnost'!$8:$8</definedName>
    <definedName name="_xlnm.Print_Area" localSheetId="1">'Příloha č. 2 - doplň. činnost'!$A$1:$G$60</definedName>
  </definedNames>
  <calcPr calcId="145621"/>
</workbook>
</file>

<file path=xl/calcChain.xml><?xml version="1.0" encoding="utf-8"?>
<calcChain xmlns="http://schemas.openxmlformats.org/spreadsheetml/2006/main">
  <c r="G89" i="1" l="1"/>
  <c r="F89" i="1"/>
  <c r="E89" i="1"/>
  <c r="G84" i="1"/>
  <c r="F84" i="1"/>
  <c r="E84" i="1"/>
  <c r="E82" i="1"/>
  <c r="F82" i="1"/>
  <c r="G82" i="1"/>
  <c r="G79" i="1"/>
  <c r="F79" i="1"/>
  <c r="E79" i="1"/>
  <c r="G74" i="1"/>
  <c r="G72" i="1"/>
  <c r="F72" i="1"/>
  <c r="E72" i="1"/>
  <c r="F74" i="1"/>
  <c r="E74" i="1"/>
  <c r="G70" i="1"/>
  <c r="F70" i="1"/>
  <c r="E70" i="1"/>
  <c r="G66" i="1"/>
  <c r="F66" i="1"/>
  <c r="E66" i="1"/>
  <c r="G64" i="1"/>
  <c r="F64" i="1"/>
  <c r="E64" i="1"/>
  <c r="E62" i="1"/>
  <c r="F62" i="1"/>
  <c r="G62" i="1"/>
  <c r="G60" i="1"/>
  <c r="F60" i="1"/>
  <c r="E60" i="1"/>
  <c r="G56" i="1"/>
  <c r="F56" i="1"/>
  <c r="E56" i="1"/>
  <c r="G54" i="1"/>
  <c r="G51" i="1"/>
  <c r="G49" i="1"/>
  <c r="F54" i="1"/>
  <c r="E54" i="1"/>
  <c r="F51" i="1"/>
  <c r="E51" i="1"/>
  <c r="F49" i="1"/>
  <c r="E49" i="1"/>
  <c r="G46" i="1"/>
  <c r="F46" i="1"/>
  <c r="E46" i="1"/>
  <c r="G42" i="1"/>
  <c r="F42" i="1"/>
  <c r="E42" i="1"/>
  <c r="G31" i="1"/>
  <c r="F31" i="1"/>
  <c r="E31" i="1"/>
  <c r="G29" i="1"/>
  <c r="F29" i="1"/>
  <c r="E29" i="1"/>
  <c r="G27" i="1"/>
  <c r="F27" i="1"/>
  <c r="E27" i="1"/>
  <c r="G23" i="1"/>
  <c r="F23" i="1"/>
  <c r="E23" i="1"/>
  <c r="E41" i="2"/>
  <c r="F41" i="2"/>
  <c r="G41" i="2"/>
  <c r="E15" i="2"/>
  <c r="F15" i="2"/>
  <c r="G15" i="2"/>
  <c r="F90" i="1" l="1"/>
  <c r="E90" i="1"/>
  <c r="E92" i="1" s="1"/>
  <c r="E91" i="1"/>
  <c r="G91" i="1"/>
  <c r="F91" i="1"/>
  <c r="G90" i="1"/>
  <c r="G92" i="1" s="1"/>
  <c r="G50" i="2"/>
  <c r="F50" i="2"/>
  <c r="E50" i="2"/>
  <c r="G48" i="2"/>
  <c r="G52" i="2" s="1"/>
  <c r="F48" i="2"/>
  <c r="F52" i="2" s="1"/>
  <c r="E48" i="2"/>
  <c r="G37" i="2"/>
  <c r="F37" i="2"/>
  <c r="E37" i="2"/>
  <c r="G35" i="2"/>
  <c r="F35" i="2"/>
  <c r="E35" i="2"/>
  <c r="G33" i="2"/>
  <c r="F33" i="2"/>
  <c r="E33" i="2"/>
  <c r="G31" i="2"/>
  <c r="F31" i="2"/>
  <c r="E31" i="2"/>
  <c r="G29" i="2"/>
  <c r="F29" i="2"/>
  <c r="E29" i="2"/>
  <c r="G26" i="2"/>
  <c r="F26" i="2"/>
  <c r="E26" i="2"/>
  <c r="G23" i="2"/>
  <c r="F23" i="2"/>
  <c r="E23" i="2"/>
  <c r="G21" i="2"/>
  <c r="G51" i="2" s="1"/>
  <c r="F21" i="2"/>
  <c r="E21" i="2"/>
  <c r="G19" i="2"/>
  <c r="F19" i="2"/>
  <c r="E19" i="2"/>
  <c r="F92" i="1" l="1"/>
  <c r="E51" i="2"/>
  <c r="F51" i="2"/>
  <c r="F53" i="2" s="1"/>
  <c r="E52" i="2"/>
  <c r="E53" i="2" s="1"/>
  <c r="G53" i="2"/>
</calcChain>
</file>

<file path=xl/sharedStrings.xml><?xml version="1.0" encoding="utf-8"?>
<sst xmlns="http://schemas.openxmlformats.org/spreadsheetml/2006/main" count="288" uniqueCount="193">
  <si>
    <t>PČ</t>
  </si>
  <si>
    <t>SÚ</t>
  </si>
  <si>
    <t>Sk-AÚ</t>
  </si>
  <si>
    <t>Název skupiny analytického účtu</t>
  </si>
  <si>
    <t>501-031</t>
  </si>
  <si>
    <t>knihy, učebnice, pomůcky, DVD, CD, odborná literatura</t>
  </si>
  <si>
    <t>501-032</t>
  </si>
  <si>
    <t>ochranné pomůcky, pracovní obuv, oděv</t>
  </si>
  <si>
    <t>501-033</t>
  </si>
  <si>
    <t>ŠJ - spotřeba potravin</t>
  </si>
  <si>
    <t>501-034</t>
  </si>
  <si>
    <t>čistící, úklidové a hygienické prostředky</t>
  </si>
  <si>
    <t>501-035</t>
  </si>
  <si>
    <t>ŠJ - čistící, úklidové a hygienické prostředky</t>
  </si>
  <si>
    <t>501-036</t>
  </si>
  <si>
    <t>léky, zdravotnický materiál</t>
  </si>
  <si>
    <t>501-037</t>
  </si>
  <si>
    <t>předplatné, noviny, časopisy</t>
  </si>
  <si>
    <t>501-038</t>
  </si>
  <si>
    <t>materiál na opravy</t>
  </si>
  <si>
    <t>501-039</t>
  </si>
  <si>
    <t>501-040</t>
  </si>
  <si>
    <t>pohonné hmoty</t>
  </si>
  <si>
    <t>501-041</t>
  </si>
  <si>
    <t>tonery, kopírování, kancelářský papír</t>
  </si>
  <si>
    <t>501-042</t>
  </si>
  <si>
    <t>kancelářské potřeby, reklamní předměty</t>
  </si>
  <si>
    <t>501-043</t>
  </si>
  <si>
    <t>DDHM - podrozvahová evidence</t>
  </si>
  <si>
    <t>501-044</t>
  </si>
  <si>
    <t>ostatní materiál jinde nezařazený</t>
  </si>
  <si>
    <t>Náklady 1</t>
  </si>
  <si>
    <t>501 - Spotřeba materiálu</t>
  </si>
  <si>
    <t>502-031</t>
  </si>
  <si>
    <t>elektřina</t>
  </si>
  <si>
    <t>502-032</t>
  </si>
  <si>
    <t>voda (vodné, stočné)</t>
  </si>
  <si>
    <t>502-033</t>
  </si>
  <si>
    <t>plyn</t>
  </si>
  <si>
    <t>502 - Spotřeba energie</t>
  </si>
  <si>
    <t>511-031</t>
  </si>
  <si>
    <t>opravy a údržba (též malířské, zahradnické práce atd.)</t>
  </si>
  <si>
    <t>511 - Opravy a udržování</t>
  </si>
  <si>
    <t>512-031</t>
  </si>
  <si>
    <t>cestovné</t>
  </si>
  <si>
    <t>512 - Cestovné</t>
  </si>
  <si>
    <t>518-031</t>
  </si>
  <si>
    <t>poštovné, kurýrní služby</t>
  </si>
  <si>
    <t>518-032</t>
  </si>
  <si>
    <t>telefonní poplatky</t>
  </si>
  <si>
    <t>518-033</t>
  </si>
  <si>
    <t>internet</t>
  </si>
  <si>
    <t>518-034</t>
  </si>
  <si>
    <t>softwarové služby, servis PC</t>
  </si>
  <si>
    <t>518-035</t>
  </si>
  <si>
    <t>kurzy, školení a vzdělávání</t>
  </si>
  <si>
    <t>518-036</t>
  </si>
  <si>
    <t>poradenské a právní služby, zpracování mezd, účetnictví</t>
  </si>
  <si>
    <t>518-037</t>
  </si>
  <si>
    <t>peněžní služby (bankovní poplatky)</t>
  </si>
  <si>
    <t>518-038</t>
  </si>
  <si>
    <t>likvidace odpadu</t>
  </si>
  <si>
    <t>518-039</t>
  </si>
  <si>
    <t>revize a servis</t>
  </si>
  <si>
    <t>518-041</t>
  </si>
  <si>
    <t>nákup služeb - ostatní</t>
  </si>
  <si>
    <t>518 - Ostatní služby</t>
  </si>
  <si>
    <t>521-031</t>
  </si>
  <si>
    <t>mzdové náklady - platy celkem</t>
  </si>
  <si>
    <t>521-032</t>
  </si>
  <si>
    <t>mzdové náklady - OON celkem</t>
  </si>
  <si>
    <t>521-033</t>
  </si>
  <si>
    <t>náhrady za DPN</t>
  </si>
  <si>
    <t>521 - Mzdové náklady</t>
  </si>
  <si>
    <t>524-031</t>
  </si>
  <si>
    <t>povinné odvody na zdravotní pojištění</t>
  </si>
  <si>
    <t>524-032</t>
  </si>
  <si>
    <t>povinné odvody na sociální pojištění</t>
  </si>
  <si>
    <t>524 - Zákonné sociální pojištění</t>
  </si>
  <si>
    <t>525-031</t>
  </si>
  <si>
    <t>povinné úrazové pojištění</t>
  </si>
  <si>
    <t>525 - Jiné sociální pojištění</t>
  </si>
  <si>
    <t>527-031</t>
  </si>
  <si>
    <t>povinné odvody - příděl do FKSP</t>
  </si>
  <si>
    <t>527 - Zákonné sociální náklady</t>
  </si>
  <si>
    <t>542-031</t>
  </si>
  <si>
    <t>jiné pokuty a penále</t>
  </si>
  <si>
    <t>542 - Jiné pokuty a penále</t>
  </si>
  <si>
    <t>549-031</t>
  </si>
  <si>
    <t>pojištění budov a majetku</t>
  </si>
  <si>
    <t>549-032</t>
  </si>
  <si>
    <t>pojištění ostatní</t>
  </si>
  <si>
    <t>549-033</t>
  </si>
  <si>
    <t>ostatní náklady kromě pojištění</t>
  </si>
  <si>
    <t>549 - Ostatní náklady z činnosti</t>
  </si>
  <si>
    <t>551-031</t>
  </si>
  <si>
    <t>odpisy budov a ostatního majetku ve správě</t>
  </si>
  <si>
    <t>551 - Odpisy dlouhodobého majetku</t>
  </si>
  <si>
    <t>558-031</t>
  </si>
  <si>
    <t>DDHM - drobný dlouhodobý hmotný majetek</t>
  </si>
  <si>
    <t>558 - Náklady z drobného dlouhodobého majetku</t>
  </si>
  <si>
    <t>602-031</t>
  </si>
  <si>
    <t>poplatky od zákonných zástupců (úplata MŠ, ŠD)</t>
  </si>
  <si>
    <t>602-032</t>
  </si>
  <si>
    <t>ŠJ - platby za odebrané obědy</t>
  </si>
  <si>
    <t>602-033</t>
  </si>
  <si>
    <t>výnosy z prodeje služeb ostatní (fotofoltaika, atd.)</t>
  </si>
  <si>
    <t>Výnosy 1</t>
  </si>
  <si>
    <t>602 - Výnosy z prodeje služeb</t>
  </si>
  <si>
    <t>644-031</t>
  </si>
  <si>
    <t>výnosy z prodeje materiálu</t>
  </si>
  <si>
    <t>644 - Výnosy z prodeje materiálu</t>
  </si>
  <si>
    <t>648-031</t>
  </si>
  <si>
    <t>čerpání fondu investic</t>
  </si>
  <si>
    <t>648-032</t>
  </si>
  <si>
    <t>čerpání rezervního fondu</t>
  </si>
  <si>
    <t>648-033</t>
  </si>
  <si>
    <t>čerpání rezervního fondu z ostatních zdrojů</t>
  </si>
  <si>
    <t>648-034</t>
  </si>
  <si>
    <t>čerpání fondu odměn</t>
  </si>
  <si>
    <t>648 - Čerpání fondů</t>
  </si>
  <si>
    <t>649-031</t>
  </si>
  <si>
    <t>ostatní výnosy z činnosti jinde neuvedené</t>
  </si>
  <si>
    <t>649 - Ostatní výnosy z činnosti</t>
  </si>
  <si>
    <t>662-031</t>
  </si>
  <si>
    <t>úroky z BÚ</t>
  </si>
  <si>
    <t>662 - Úroky</t>
  </si>
  <si>
    <t>672-031</t>
  </si>
  <si>
    <t>SR - dotace na vzdělávání</t>
  </si>
  <si>
    <t>672-033</t>
  </si>
  <si>
    <t>EU - účelové dotace</t>
  </si>
  <si>
    <t>672-034</t>
  </si>
  <si>
    <t>ÚSC - příspěvek na provoz (vč. příspěvku na odpisy)</t>
  </si>
  <si>
    <t>672-035</t>
  </si>
  <si>
    <t>ÚSC - investiční příspěvek a příspěvek na opravy</t>
  </si>
  <si>
    <t>672 - Výnosy územních rozpočtů z transferů</t>
  </si>
  <si>
    <t>Hospodářský výsledek 1</t>
  </si>
  <si>
    <t>Náklady 2</t>
  </si>
  <si>
    <t>557-031</t>
  </si>
  <si>
    <t>náklady z vyřazených pohledávek</t>
  </si>
  <si>
    <t>557 - Náklady z odepsaných pohledávek</t>
  </si>
  <si>
    <t>Výnosy 2</t>
  </si>
  <si>
    <t>603-031</t>
  </si>
  <si>
    <t>pronájem krátkodobý - tělocvičny</t>
  </si>
  <si>
    <t>603-032</t>
  </si>
  <si>
    <t>pronájem krátkodobý - učebny</t>
  </si>
  <si>
    <t>603-034</t>
  </si>
  <si>
    <t>pronájem krátkodobý - ostatní (jídelna atd.)</t>
  </si>
  <si>
    <t>603-035</t>
  </si>
  <si>
    <t>pronájem dlohodobý - školní byt</t>
  </si>
  <si>
    <t>603-036</t>
  </si>
  <si>
    <t>pronájem dlouhodobý - ostatní</t>
  </si>
  <si>
    <t>603-037</t>
  </si>
  <si>
    <t>pronájem - režie (energie)</t>
  </si>
  <si>
    <t>603 - Výnosy z pronájmu</t>
  </si>
  <si>
    <t>Hospodářský výsledek 2</t>
  </si>
  <si>
    <r>
      <t xml:space="preserve">Název organizace: </t>
    </r>
    <r>
      <rPr>
        <sz val="10"/>
        <rFont val="Arial"/>
        <family val="2"/>
        <charset val="238"/>
      </rPr>
      <t>Základní škola, Kuřim, Jungmannova 813, okres Brno - venkov, příspěvková organizace</t>
    </r>
    <r>
      <rPr>
        <b/>
        <sz val="10"/>
        <rFont val="Arial"/>
        <family val="2"/>
        <charset val="238"/>
      </rPr>
      <t xml:space="preserve">
 </t>
    </r>
  </si>
  <si>
    <r>
      <t xml:space="preserve">Sídlo: </t>
    </r>
    <r>
      <rPr>
        <sz val="10"/>
        <rFont val="Arial"/>
        <family val="2"/>
        <charset val="238"/>
      </rPr>
      <t>Jungmannova 813/5, 664 34 Kuřim</t>
    </r>
  </si>
  <si>
    <r>
      <t xml:space="preserve">IČ: </t>
    </r>
    <r>
      <rPr>
        <sz val="10"/>
        <rFont val="Arial"/>
        <family val="2"/>
        <charset val="238"/>
      </rPr>
      <t>70988285</t>
    </r>
  </si>
  <si>
    <r>
      <t xml:space="preserve">Statutární orgán: </t>
    </r>
    <r>
      <rPr>
        <sz val="10"/>
        <rFont val="Arial"/>
        <family val="2"/>
        <charset val="238"/>
      </rPr>
      <t>Mgr. Richard Mach</t>
    </r>
  </si>
  <si>
    <t>Schválil: Mgr. Richard Mach</t>
  </si>
  <si>
    <t>Příloha č. 1</t>
  </si>
  <si>
    <t>Příloha č. 2</t>
  </si>
  <si>
    <t>Úč 2018 (1-12)</t>
  </si>
  <si>
    <t>školní družina - hry, materiál</t>
  </si>
  <si>
    <t>511-030</t>
  </si>
  <si>
    <t>Úč 2019 (1-12)</t>
  </si>
  <si>
    <t>563 - Kurzové ztráty</t>
  </si>
  <si>
    <t>563-031</t>
  </si>
  <si>
    <t>646-031</t>
  </si>
  <si>
    <t>646 - Výnosy z prodeje dlouhodobého hmotného majetku kromě pozemků</t>
  </si>
  <si>
    <r>
      <t>Poznámka:</t>
    </r>
    <r>
      <rPr>
        <sz val="10"/>
        <rFont val="Arial"/>
        <family val="2"/>
        <charset val="238"/>
      </rPr>
      <t xml:space="preserve"> </t>
    </r>
  </si>
  <si>
    <t>Poznámka:</t>
  </si>
  <si>
    <t>Zpracovala: Eliška Homolová, Bc. Markéta Kováčiková</t>
  </si>
  <si>
    <t>Úč 2020 (1-12)</t>
  </si>
  <si>
    <t>spotřeba potravin/pronájem sportovci</t>
  </si>
  <si>
    <t>ŠJ - spotřeba potravin, cizí strávníci</t>
  </si>
  <si>
    <t>spotřeba materiálu - kroužky</t>
  </si>
  <si>
    <t>spotřeba materiálu</t>
  </si>
  <si>
    <t>ostatní služby</t>
  </si>
  <si>
    <t>ŠJ - výnosy z prodeje služeb - cizí strávníci</t>
  </si>
  <si>
    <t>ŠJ - výnosy z prodeje služeb - odebrané obědy</t>
  </si>
  <si>
    <t>527-032</t>
  </si>
  <si>
    <t>osobní ochranné pomůcky - respirátory</t>
  </si>
  <si>
    <t>kurzové ztráty - Erasmus+</t>
  </si>
  <si>
    <t>DDHM - výnosy z prodeje, kromě pozemků</t>
  </si>
  <si>
    <t>649-032</t>
  </si>
  <si>
    <t>ostatní výnosy z činn. jinde neuv. - osob. ochr. pom. - respirátory</t>
  </si>
  <si>
    <t xml:space="preserve">Rozbor hospodaření - hlavní činnost 2018 - 2020, náklady a výnosy (v Kč). 
</t>
  </si>
  <si>
    <t xml:space="preserve">Rozbor hospodaření - doplňková činnost 2018 - 2020, náklady a výnosy (v Kč). 
</t>
  </si>
  <si>
    <t>V Kuřimi dne: 31. 03. 2020</t>
  </si>
  <si>
    <t xml:space="preserve"> - takto označený řádek podrobně popište, zdůvodněte ve ZoH za rok 2020 a porovnejte s předchozím rokem.</t>
  </si>
  <si>
    <t>Zpracovala: Eliška Homolová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</si>
</sst>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4" x14ac:knownFonts="1">
    <font>
      <sz val="12"/>
      <name val="Times New Roman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164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 wrapText="1"/>
    </xf>
    <xf numFmtId="164" fontId="2" fillId="2" borderId="1" xfId="0" applyNumberFormat="1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vertical="center"/>
    </xf>
    <xf numFmtId="4" fontId="2" fillId="2" borderId="1" xfId="0" applyNumberFormat="1" applyFont="1" applyFill="1" applyBorder="1" applyAlignment="1" applyProtection="1">
      <alignment vertical="center" wrapText="1"/>
    </xf>
    <xf numFmtId="164" fontId="3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" fontId="3" fillId="0" borderId="0" xfId="0" applyNumberFormat="1" applyFont="1" applyAlignment="1" applyProtection="1">
      <alignment vertical="center"/>
    </xf>
    <xf numFmtId="164" fontId="3" fillId="0" borderId="0" xfId="0" applyNumberFormat="1" applyFont="1" applyAlignment="1" applyProtection="1">
      <alignment vertical="center"/>
    </xf>
    <xf numFmtId="164" fontId="2" fillId="3" borderId="1" xfId="0" applyNumberFormat="1" applyFont="1" applyFill="1" applyBorder="1" applyAlignment="1" applyProtection="1">
      <alignment vertical="center"/>
    </xf>
    <xf numFmtId="49" fontId="2" fillId="3" borderId="1" xfId="0" applyNumberFormat="1" applyFont="1" applyFill="1" applyBorder="1" applyAlignment="1" applyProtection="1">
      <alignment vertical="center"/>
    </xf>
    <xf numFmtId="4" fontId="2" fillId="3" borderId="1" xfId="0" applyNumberFormat="1" applyFont="1" applyFill="1" applyBorder="1" applyAlignment="1" applyProtection="1">
      <alignment vertical="center"/>
    </xf>
    <xf numFmtId="4" fontId="2" fillId="3" borderId="1" xfId="0" applyNumberFormat="1" applyFont="1" applyFill="1" applyBorder="1" applyAlignment="1" applyProtection="1">
      <alignment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vertical="center" wrapText="1"/>
    </xf>
    <xf numFmtId="164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4" fontId="3" fillId="0" borderId="2" xfId="0" applyNumberFormat="1" applyFont="1" applyBorder="1" applyAlignment="1" applyProtection="1">
      <alignment vertical="center" wrapText="1"/>
    </xf>
    <xf numFmtId="4" fontId="2" fillId="3" borderId="2" xfId="0" applyNumberFormat="1" applyFont="1" applyFill="1" applyBorder="1" applyAlignment="1" applyProtection="1">
      <alignment vertical="center" wrapText="1"/>
    </xf>
    <xf numFmtId="4" fontId="3" fillId="0" borderId="2" xfId="0" applyNumberFormat="1" applyFont="1" applyBorder="1" applyAlignment="1" applyProtection="1">
      <alignment vertical="center"/>
    </xf>
    <xf numFmtId="4" fontId="3" fillId="0" borderId="2" xfId="0" applyNumberFormat="1" applyFont="1" applyFill="1" applyBorder="1" applyAlignment="1" applyProtection="1">
      <alignment vertical="center" wrapText="1"/>
    </xf>
    <xf numFmtId="4" fontId="2" fillId="2" borderId="2" xfId="0" applyNumberFormat="1" applyFont="1" applyFill="1" applyBorder="1" applyAlignment="1" applyProtection="1">
      <alignment vertical="center" wrapText="1"/>
    </xf>
    <xf numFmtId="0" fontId="3" fillId="0" borderId="0" xfId="0" applyFont="1" applyProtection="1"/>
    <xf numFmtId="0" fontId="3" fillId="0" borderId="0" xfId="0" applyFont="1" applyFill="1" applyProtection="1"/>
    <xf numFmtId="0" fontId="0" fillId="0" borderId="0" xfId="0" applyFill="1" applyProtection="1"/>
    <xf numFmtId="164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vertical="center" wrapText="1"/>
    </xf>
    <xf numFmtId="49" fontId="2" fillId="4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" fontId="2" fillId="3" borderId="2" xfId="0" applyNumberFormat="1" applyFont="1" applyFill="1" applyBorder="1" applyAlignment="1" applyProtection="1">
      <alignment vertical="center"/>
    </xf>
    <xf numFmtId="4" fontId="3" fillId="4" borderId="1" xfId="0" applyNumberFormat="1" applyFont="1" applyFill="1" applyBorder="1" applyAlignment="1" applyProtection="1">
      <alignment vertical="center" wrapText="1"/>
    </xf>
    <xf numFmtId="164" fontId="3" fillId="0" borderId="0" xfId="0" applyNumberFormat="1" applyFont="1" applyAlignment="1" applyProtection="1">
      <alignment vertical="center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top" wrapText="1"/>
    </xf>
    <xf numFmtId="164" fontId="2" fillId="2" borderId="2" xfId="0" applyNumberFormat="1" applyFont="1" applyFill="1" applyBorder="1" applyAlignment="1" applyProtection="1">
      <alignment vertical="center"/>
    </xf>
    <xf numFmtId="164" fontId="2" fillId="2" borderId="3" xfId="0" applyNumberFormat="1" applyFont="1" applyFill="1" applyBorder="1" applyAlignment="1" applyProtection="1">
      <alignment vertical="center"/>
    </xf>
    <xf numFmtId="164" fontId="2" fillId="2" borderId="4" xfId="0" applyNumberFormat="1" applyFont="1" applyFill="1" applyBorder="1" applyAlignment="1" applyProtection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zoomScaleNormal="100" workbookViewId="0">
      <pane ySplit="8" topLeftCell="A57" activePane="bottomLeft" state="frozen"/>
      <selection pane="bottomLeft" activeCell="G99" sqref="G99"/>
    </sheetView>
  </sheetViews>
  <sheetFormatPr defaultRowHeight="15.75" x14ac:dyDescent="0.25"/>
  <cols>
    <col min="1" max="1" width="8.625" style="1" customWidth="1"/>
    <col min="2" max="2" width="4.875" style="1" customWidth="1"/>
    <col min="3" max="3" width="8.25" style="2" customWidth="1"/>
    <col min="4" max="4" width="47.375" style="2" customWidth="1"/>
    <col min="5" max="7" width="13.625" style="3" customWidth="1"/>
  </cols>
  <sheetData>
    <row r="1" spans="1:8" x14ac:dyDescent="0.25">
      <c r="G1" s="13" t="s">
        <v>161</v>
      </c>
    </row>
    <row r="3" spans="1:8" ht="30" customHeight="1" x14ac:dyDescent="0.25">
      <c r="A3" s="47" t="s">
        <v>188</v>
      </c>
      <c r="B3" s="47"/>
      <c r="C3" s="47"/>
      <c r="D3" s="47"/>
      <c r="E3" s="47"/>
      <c r="F3" s="47"/>
      <c r="G3" s="47"/>
    </row>
    <row r="4" spans="1:8" x14ac:dyDescent="0.25">
      <c r="A4" s="48" t="s">
        <v>156</v>
      </c>
      <c r="B4" s="48"/>
      <c r="C4" s="48"/>
      <c r="D4" s="48"/>
      <c r="E4" s="48"/>
      <c r="F4" s="48"/>
      <c r="G4" s="48"/>
    </row>
    <row r="5" spans="1:8" x14ac:dyDescent="0.25">
      <c r="A5" s="48" t="s">
        <v>157</v>
      </c>
      <c r="B5" s="48"/>
      <c r="C5" s="48"/>
      <c r="D5" s="48"/>
      <c r="E5" s="48"/>
      <c r="F5" s="48"/>
      <c r="G5" s="48"/>
    </row>
    <row r="6" spans="1:8" x14ac:dyDescent="0.25">
      <c r="A6" s="48" t="s">
        <v>158</v>
      </c>
      <c r="B6" s="48"/>
      <c r="C6" s="48"/>
      <c r="D6" s="48"/>
      <c r="E6" s="48"/>
      <c r="F6" s="48"/>
      <c r="G6" s="48"/>
    </row>
    <row r="7" spans="1:8" x14ac:dyDescent="0.25">
      <c r="A7" s="48" t="s">
        <v>159</v>
      </c>
      <c r="B7" s="48"/>
      <c r="C7" s="48"/>
      <c r="D7" s="48"/>
      <c r="E7" s="48"/>
      <c r="F7" s="48"/>
      <c r="G7" s="48"/>
    </row>
    <row r="8" spans="1:8" ht="30.6" customHeight="1" x14ac:dyDescent="0.25">
      <c r="A8" s="19" t="s">
        <v>0</v>
      </c>
      <c r="B8" s="19" t="s">
        <v>1</v>
      </c>
      <c r="C8" s="20" t="s">
        <v>2</v>
      </c>
      <c r="D8" s="20" t="s">
        <v>3</v>
      </c>
      <c r="E8" s="21" t="s">
        <v>163</v>
      </c>
      <c r="F8" s="21" t="s">
        <v>166</v>
      </c>
      <c r="G8" s="21" t="s">
        <v>174</v>
      </c>
    </row>
    <row r="9" spans="1:8" x14ac:dyDescent="0.25">
      <c r="A9" s="4">
        <v>1</v>
      </c>
      <c r="B9" s="4">
        <v>501</v>
      </c>
      <c r="C9" s="5" t="s">
        <v>4</v>
      </c>
      <c r="D9" s="5" t="s">
        <v>5</v>
      </c>
      <c r="E9" s="7">
        <v>342639</v>
      </c>
      <c r="F9" s="7">
        <v>360293.01</v>
      </c>
      <c r="G9" s="7">
        <v>570788.41</v>
      </c>
      <c r="H9" s="30"/>
    </row>
    <row r="10" spans="1:8" x14ac:dyDescent="0.25">
      <c r="A10" s="4">
        <v>1</v>
      </c>
      <c r="B10" s="4">
        <v>501</v>
      </c>
      <c r="C10" s="5" t="s">
        <v>6</v>
      </c>
      <c r="D10" s="5" t="s">
        <v>7</v>
      </c>
      <c r="E10" s="7">
        <v>38340.800000000003</v>
      </c>
      <c r="F10" s="7">
        <v>28991.18</v>
      </c>
      <c r="G10" s="7">
        <v>53900.43</v>
      </c>
      <c r="H10" s="30"/>
    </row>
    <row r="11" spans="1:8" x14ac:dyDescent="0.25">
      <c r="A11" s="4">
        <v>1</v>
      </c>
      <c r="B11" s="4">
        <v>501</v>
      </c>
      <c r="C11" s="5" t="s">
        <v>8</v>
      </c>
      <c r="D11" s="5" t="s">
        <v>9</v>
      </c>
      <c r="E11" s="7">
        <v>3362323.36</v>
      </c>
      <c r="F11" s="7">
        <v>3604560.92</v>
      </c>
      <c r="G11" s="7">
        <v>1873842.53</v>
      </c>
      <c r="H11" s="30"/>
    </row>
    <row r="12" spans="1:8" x14ac:dyDescent="0.25">
      <c r="A12" s="4">
        <v>1</v>
      </c>
      <c r="B12" s="4">
        <v>501</v>
      </c>
      <c r="C12" s="5" t="s">
        <v>10</v>
      </c>
      <c r="D12" s="5" t="s">
        <v>11</v>
      </c>
      <c r="E12" s="7">
        <v>190845.1</v>
      </c>
      <c r="F12" s="7">
        <v>173019.95</v>
      </c>
      <c r="G12" s="7">
        <v>194124.76</v>
      </c>
      <c r="H12" s="30"/>
    </row>
    <row r="13" spans="1:8" x14ac:dyDescent="0.25">
      <c r="A13" s="4">
        <v>1</v>
      </c>
      <c r="B13" s="4">
        <v>501</v>
      </c>
      <c r="C13" s="5" t="s">
        <v>12</v>
      </c>
      <c r="D13" s="5" t="s">
        <v>13</v>
      </c>
      <c r="E13" s="7">
        <v>50820.59</v>
      </c>
      <c r="F13" s="7">
        <v>72415.009999999995</v>
      </c>
      <c r="G13" s="7">
        <v>34626.620000000003</v>
      </c>
      <c r="H13" s="30"/>
    </row>
    <row r="14" spans="1:8" x14ac:dyDescent="0.25">
      <c r="A14" s="4">
        <v>1</v>
      </c>
      <c r="B14" s="4">
        <v>501</v>
      </c>
      <c r="C14" s="5" t="s">
        <v>14</v>
      </c>
      <c r="D14" s="5" t="s">
        <v>15</v>
      </c>
      <c r="E14" s="7">
        <v>13895</v>
      </c>
      <c r="F14" s="7">
        <v>11798</v>
      </c>
      <c r="G14" s="7">
        <v>6553</v>
      </c>
      <c r="H14" s="30"/>
    </row>
    <row r="15" spans="1:8" x14ac:dyDescent="0.25">
      <c r="A15" s="4">
        <v>1</v>
      </c>
      <c r="B15" s="4">
        <v>501</v>
      </c>
      <c r="C15" s="5" t="s">
        <v>16</v>
      </c>
      <c r="D15" s="5" t="s">
        <v>17</v>
      </c>
      <c r="E15" s="7">
        <v>4869</v>
      </c>
      <c r="F15" s="45">
        <v>2189</v>
      </c>
      <c r="G15" s="45">
        <v>10102</v>
      </c>
      <c r="H15" s="30"/>
    </row>
    <row r="16" spans="1:8" x14ac:dyDescent="0.25">
      <c r="A16" s="4">
        <v>1</v>
      </c>
      <c r="B16" s="4">
        <v>501</v>
      </c>
      <c r="C16" s="5" t="s">
        <v>18</v>
      </c>
      <c r="D16" s="5" t="s">
        <v>19</v>
      </c>
      <c r="E16" s="7">
        <v>33330</v>
      </c>
      <c r="F16" s="7">
        <v>70866.52</v>
      </c>
      <c r="G16" s="7">
        <v>131289.20000000001</v>
      </c>
      <c r="H16" s="30"/>
    </row>
    <row r="17" spans="1:8" x14ac:dyDescent="0.25">
      <c r="A17" s="4">
        <v>1</v>
      </c>
      <c r="B17" s="4">
        <v>501</v>
      </c>
      <c r="C17" s="5" t="s">
        <v>20</v>
      </c>
      <c r="D17" s="5" t="s">
        <v>164</v>
      </c>
      <c r="E17" s="7">
        <v>112080</v>
      </c>
      <c r="F17" s="7">
        <v>76118</v>
      </c>
      <c r="G17" s="7">
        <v>71633</v>
      </c>
      <c r="H17" s="30"/>
    </row>
    <row r="18" spans="1:8" x14ac:dyDescent="0.25">
      <c r="A18" s="4">
        <v>1</v>
      </c>
      <c r="B18" s="4">
        <v>501</v>
      </c>
      <c r="C18" s="5" t="s">
        <v>21</v>
      </c>
      <c r="D18" s="5" t="s">
        <v>22</v>
      </c>
      <c r="E18" s="7">
        <v>2970</v>
      </c>
      <c r="F18" s="7">
        <v>2855</v>
      </c>
      <c r="G18" s="7">
        <v>2911</v>
      </c>
      <c r="H18" s="30"/>
    </row>
    <row r="19" spans="1:8" x14ac:dyDescent="0.25">
      <c r="A19" s="4">
        <v>1</v>
      </c>
      <c r="B19" s="4">
        <v>501</v>
      </c>
      <c r="C19" s="5" t="s">
        <v>23</v>
      </c>
      <c r="D19" s="5" t="s">
        <v>24</v>
      </c>
      <c r="E19" s="7">
        <v>42929.4</v>
      </c>
      <c r="F19" s="7">
        <v>44715.25</v>
      </c>
      <c r="G19" s="7">
        <v>54704.24</v>
      </c>
      <c r="H19" s="30"/>
    </row>
    <row r="20" spans="1:8" x14ac:dyDescent="0.25">
      <c r="A20" s="4">
        <v>1</v>
      </c>
      <c r="B20" s="4">
        <v>501</v>
      </c>
      <c r="C20" s="5" t="s">
        <v>25</v>
      </c>
      <c r="D20" s="5" t="s">
        <v>26</v>
      </c>
      <c r="E20" s="7">
        <v>66626.45</v>
      </c>
      <c r="F20" s="7">
        <v>42576</v>
      </c>
      <c r="G20" s="7">
        <v>57290.46</v>
      </c>
      <c r="H20" s="30"/>
    </row>
    <row r="21" spans="1:8" x14ac:dyDescent="0.25">
      <c r="A21" s="4">
        <v>1</v>
      </c>
      <c r="B21" s="4">
        <v>501</v>
      </c>
      <c r="C21" s="5" t="s">
        <v>27</v>
      </c>
      <c r="D21" s="5" t="s">
        <v>28</v>
      </c>
      <c r="E21" s="7">
        <v>94248.45</v>
      </c>
      <c r="F21" s="22">
        <v>335178</v>
      </c>
      <c r="G21" s="22">
        <v>130619.47</v>
      </c>
      <c r="H21" s="30"/>
    </row>
    <row r="22" spans="1:8" x14ac:dyDescent="0.25">
      <c r="A22" s="4">
        <v>1</v>
      </c>
      <c r="B22" s="4">
        <v>501</v>
      </c>
      <c r="C22" s="5" t="s">
        <v>29</v>
      </c>
      <c r="D22" s="5" t="s">
        <v>30</v>
      </c>
      <c r="E22" s="7">
        <v>232036.95</v>
      </c>
      <c r="F22" s="7">
        <v>170469.12</v>
      </c>
      <c r="G22" s="7">
        <v>132276.78</v>
      </c>
      <c r="H22" s="30"/>
    </row>
    <row r="23" spans="1:8" x14ac:dyDescent="0.25">
      <c r="A23" s="15" t="s">
        <v>31</v>
      </c>
      <c r="B23" s="15" t="s">
        <v>32</v>
      </c>
      <c r="C23" s="16"/>
      <c r="D23" s="16"/>
      <c r="E23" s="18">
        <f>SUM(E9:E22)</f>
        <v>4587954.1000000006</v>
      </c>
      <c r="F23" s="18">
        <f>SUM(F9:F22)</f>
        <v>4996044.96</v>
      </c>
      <c r="G23" s="18">
        <f>SUM(G9:G22)</f>
        <v>3324661.9000000004</v>
      </c>
      <c r="H23" s="30"/>
    </row>
    <row r="24" spans="1:8" x14ac:dyDescent="0.25">
      <c r="A24" s="4">
        <v>1</v>
      </c>
      <c r="B24" s="4">
        <v>502</v>
      </c>
      <c r="C24" s="5" t="s">
        <v>33</v>
      </c>
      <c r="D24" s="5" t="s">
        <v>34</v>
      </c>
      <c r="E24" s="7">
        <v>633904.09</v>
      </c>
      <c r="F24" s="22">
        <v>577705.13</v>
      </c>
      <c r="G24" s="7">
        <v>523190.69</v>
      </c>
      <c r="H24" s="30"/>
    </row>
    <row r="25" spans="1:8" x14ac:dyDescent="0.25">
      <c r="A25" s="4">
        <v>1</v>
      </c>
      <c r="B25" s="4">
        <v>502</v>
      </c>
      <c r="C25" s="5" t="s">
        <v>35</v>
      </c>
      <c r="D25" s="5" t="s">
        <v>36</v>
      </c>
      <c r="E25" s="7">
        <v>225974</v>
      </c>
      <c r="F25" s="7">
        <v>178466.5</v>
      </c>
      <c r="G25" s="7">
        <v>189960.2</v>
      </c>
      <c r="H25" s="30"/>
    </row>
    <row r="26" spans="1:8" x14ac:dyDescent="0.25">
      <c r="A26" s="4">
        <v>1</v>
      </c>
      <c r="B26" s="4">
        <v>502</v>
      </c>
      <c r="C26" s="5" t="s">
        <v>37</v>
      </c>
      <c r="D26" s="5" t="s">
        <v>38</v>
      </c>
      <c r="E26" s="7">
        <v>517233.06</v>
      </c>
      <c r="F26" s="7">
        <v>626126.59</v>
      </c>
      <c r="G26" s="7">
        <v>452119.51</v>
      </c>
      <c r="H26" s="30"/>
    </row>
    <row r="27" spans="1:8" x14ac:dyDescent="0.25">
      <c r="A27" s="15" t="s">
        <v>31</v>
      </c>
      <c r="B27" s="15" t="s">
        <v>39</v>
      </c>
      <c r="C27" s="16"/>
      <c r="D27" s="16"/>
      <c r="E27" s="18">
        <f>SUM(E24:E26)</f>
        <v>1377111.15</v>
      </c>
      <c r="F27" s="18">
        <f>SUM(F24:F26)</f>
        <v>1382298.22</v>
      </c>
      <c r="G27" s="18">
        <f>SUM(G24:G26)</f>
        <v>1165270.3999999999</v>
      </c>
      <c r="H27" s="30"/>
    </row>
    <row r="28" spans="1:8" x14ac:dyDescent="0.25">
      <c r="A28" s="4">
        <v>1</v>
      </c>
      <c r="B28" s="4">
        <v>511</v>
      </c>
      <c r="C28" s="5" t="s">
        <v>40</v>
      </c>
      <c r="D28" s="5" t="s">
        <v>41</v>
      </c>
      <c r="E28" s="7">
        <v>332893</v>
      </c>
      <c r="F28" s="22">
        <v>3480963.37</v>
      </c>
      <c r="G28" s="22">
        <v>1429637.62</v>
      </c>
      <c r="H28" s="30"/>
    </row>
    <row r="29" spans="1:8" x14ac:dyDescent="0.25">
      <c r="A29" s="15" t="s">
        <v>31</v>
      </c>
      <c r="B29" s="15" t="s">
        <v>42</v>
      </c>
      <c r="C29" s="16"/>
      <c r="D29" s="16"/>
      <c r="E29" s="18">
        <f>SUM(E28)</f>
        <v>332893</v>
      </c>
      <c r="F29" s="18">
        <f>SUM(F28)</f>
        <v>3480963.37</v>
      </c>
      <c r="G29" s="18">
        <f>SUM(G28)</f>
        <v>1429637.62</v>
      </c>
      <c r="H29" s="30"/>
    </row>
    <row r="30" spans="1:8" x14ac:dyDescent="0.25">
      <c r="A30" s="4">
        <v>1</v>
      </c>
      <c r="B30" s="4">
        <v>512</v>
      </c>
      <c r="C30" s="5" t="s">
        <v>43</v>
      </c>
      <c r="D30" s="5" t="s">
        <v>44</v>
      </c>
      <c r="E30" s="7">
        <v>63698</v>
      </c>
      <c r="F30" s="22">
        <v>100927</v>
      </c>
      <c r="G30" s="22">
        <v>71545</v>
      </c>
      <c r="H30" s="30"/>
    </row>
    <row r="31" spans="1:8" x14ac:dyDescent="0.25">
      <c r="A31" s="15" t="s">
        <v>31</v>
      </c>
      <c r="B31" s="15" t="s">
        <v>45</v>
      </c>
      <c r="C31" s="16"/>
      <c r="D31" s="16"/>
      <c r="E31" s="18">
        <f>SUM(E30)</f>
        <v>63698</v>
      </c>
      <c r="F31" s="18">
        <f>SUM(F30)</f>
        <v>100927</v>
      </c>
      <c r="G31" s="18">
        <f>SUM(G30)</f>
        <v>71545</v>
      </c>
      <c r="H31" s="30"/>
    </row>
    <row r="32" spans="1:8" x14ac:dyDescent="0.25">
      <c r="A32" s="4">
        <v>1</v>
      </c>
      <c r="B32" s="4">
        <v>518</v>
      </c>
      <c r="C32" s="5" t="s">
        <v>46</v>
      </c>
      <c r="D32" s="5" t="s">
        <v>47</v>
      </c>
      <c r="E32" s="7">
        <v>9750</v>
      </c>
      <c r="F32" s="7">
        <v>6756</v>
      </c>
      <c r="G32" s="7">
        <v>4203</v>
      </c>
      <c r="H32" s="30"/>
    </row>
    <row r="33" spans="1:8" x14ac:dyDescent="0.25">
      <c r="A33" s="4">
        <v>1</v>
      </c>
      <c r="B33" s="4">
        <v>518</v>
      </c>
      <c r="C33" s="5" t="s">
        <v>48</v>
      </c>
      <c r="D33" s="5" t="s">
        <v>49</v>
      </c>
      <c r="E33" s="7">
        <v>35744.46</v>
      </c>
      <c r="F33" s="7">
        <v>43151.87</v>
      </c>
      <c r="G33" s="7">
        <v>47280.2</v>
      </c>
      <c r="H33" s="30"/>
    </row>
    <row r="34" spans="1:8" x14ac:dyDescent="0.25">
      <c r="A34" s="4">
        <v>1</v>
      </c>
      <c r="B34" s="4">
        <v>518</v>
      </c>
      <c r="C34" s="5" t="s">
        <v>50</v>
      </c>
      <c r="D34" s="5" t="s">
        <v>51</v>
      </c>
      <c r="E34" s="7">
        <v>52236</v>
      </c>
      <c r="F34" s="7">
        <v>52236</v>
      </c>
      <c r="G34" s="7">
        <v>52236</v>
      </c>
      <c r="H34" s="30"/>
    </row>
    <row r="35" spans="1:8" x14ac:dyDescent="0.25">
      <c r="A35" s="4">
        <v>1</v>
      </c>
      <c r="B35" s="4">
        <v>518</v>
      </c>
      <c r="C35" s="5" t="s">
        <v>52</v>
      </c>
      <c r="D35" s="5" t="s">
        <v>53</v>
      </c>
      <c r="E35" s="7">
        <v>216937.5</v>
      </c>
      <c r="F35" s="45">
        <v>152239.70000000001</v>
      </c>
      <c r="G35" s="45">
        <v>243962.46</v>
      </c>
      <c r="H35" s="30"/>
    </row>
    <row r="36" spans="1:8" x14ac:dyDescent="0.25">
      <c r="A36" s="4">
        <v>1</v>
      </c>
      <c r="B36" s="4">
        <v>518</v>
      </c>
      <c r="C36" s="5" t="s">
        <v>54</v>
      </c>
      <c r="D36" s="5" t="s">
        <v>55</v>
      </c>
      <c r="E36" s="7">
        <v>114764.37</v>
      </c>
      <c r="F36" s="22">
        <v>144578</v>
      </c>
      <c r="G36" s="7">
        <v>142923.29999999999</v>
      </c>
      <c r="H36" s="30"/>
    </row>
    <row r="37" spans="1:8" x14ac:dyDescent="0.25">
      <c r="A37" s="4">
        <v>1</v>
      </c>
      <c r="B37" s="4">
        <v>518</v>
      </c>
      <c r="C37" s="5" t="s">
        <v>56</v>
      </c>
      <c r="D37" s="5" t="s">
        <v>57</v>
      </c>
      <c r="E37" s="7">
        <v>104776</v>
      </c>
      <c r="F37" s="22">
        <v>81830</v>
      </c>
      <c r="G37" s="7">
        <v>45587</v>
      </c>
      <c r="H37" s="30"/>
    </row>
    <row r="38" spans="1:8" x14ac:dyDescent="0.25">
      <c r="A38" s="4">
        <v>1</v>
      </c>
      <c r="B38" s="4">
        <v>518</v>
      </c>
      <c r="C38" s="5" t="s">
        <v>58</v>
      </c>
      <c r="D38" s="5" t="s">
        <v>59</v>
      </c>
      <c r="E38" s="7">
        <v>18873.34</v>
      </c>
      <c r="F38" s="22">
        <v>37646.44</v>
      </c>
      <c r="G38" s="7">
        <v>35854.639999999999</v>
      </c>
      <c r="H38" s="30"/>
    </row>
    <row r="39" spans="1:8" x14ac:dyDescent="0.25">
      <c r="A39" s="4">
        <v>1</v>
      </c>
      <c r="B39" s="4">
        <v>518</v>
      </c>
      <c r="C39" s="5" t="s">
        <v>60</v>
      </c>
      <c r="D39" s="5" t="s">
        <v>61</v>
      </c>
      <c r="E39" s="7">
        <v>68068.899999999994</v>
      </c>
      <c r="F39" s="22">
        <v>73433.94</v>
      </c>
      <c r="G39" s="7">
        <v>64149.16</v>
      </c>
      <c r="H39" s="30"/>
    </row>
    <row r="40" spans="1:8" x14ac:dyDescent="0.25">
      <c r="A40" s="4">
        <v>1</v>
      </c>
      <c r="B40" s="4">
        <v>518</v>
      </c>
      <c r="C40" s="5" t="s">
        <v>62</v>
      </c>
      <c r="D40" s="5" t="s">
        <v>63</v>
      </c>
      <c r="E40" s="7">
        <v>135395.82</v>
      </c>
      <c r="F40" s="22">
        <v>102862.12</v>
      </c>
      <c r="G40" s="7">
        <v>145639.79</v>
      </c>
      <c r="H40" s="30"/>
    </row>
    <row r="41" spans="1:8" x14ac:dyDescent="0.25">
      <c r="A41" s="4">
        <v>1</v>
      </c>
      <c r="B41" s="4">
        <v>518</v>
      </c>
      <c r="C41" s="5" t="s">
        <v>64</v>
      </c>
      <c r="D41" s="5" t="s">
        <v>65</v>
      </c>
      <c r="E41" s="7">
        <v>514080.6</v>
      </c>
      <c r="F41" s="22">
        <v>642628.07999999996</v>
      </c>
      <c r="G41" s="7">
        <v>691213.84</v>
      </c>
      <c r="H41" s="30"/>
    </row>
    <row r="42" spans="1:8" x14ac:dyDescent="0.25">
      <c r="A42" s="15" t="s">
        <v>31</v>
      </c>
      <c r="B42" s="15" t="s">
        <v>66</v>
      </c>
      <c r="C42" s="16"/>
      <c r="D42" s="16"/>
      <c r="E42" s="18">
        <f>SUM(E32:E41)</f>
        <v>1270626.9899999998</v>
      </c>
      <c r="F42" s="18">
        <f>SUM(F32:F41)</f>
        <v>1337362.1499999999</v>
      </c>
      <c r="G42" s="18">
        <f>SUM(G32:G41)</f>
        <v>1473049.3900000001</v>
      </c>
      <c r="H42" s="30"/>
    </row>
    <row r="43" spans="1:8" x14ac:dyDescent="0.25">
      <c r="A43" s="4">
        <v>1</v>
      </c>
      <c r="B43" s="4">
        <v>521</v>
      </c>
      <c r="C43" s="5" t="s">
        <v>67</v>
      </c>
      <c r="D43" s="5" t="s">
        <v>68</v>
      </c>
      <c r="E43" s="7">
        <v>24335554</v>
      </c>
      <c r="F43" s="7">
        <v>29341633</v>
      </c>
      <c r="G43" s="7">
        <v>33482343</v>
      </c>
      <c r="H43" s="30"/>
    </row>
    <row r="44" spans="1:8" x14ac:dyDescent="0.25">
      <c r="A44" s="4">
        <v>1</v>
      </c>
      <c r="B44" s="4">
        <v>521</v>
      </c>
      <c r="C44" s="5" t="s">
        <v>69</v>
      </c>
      <c r="D44" s="5" t="s">
        <v>70</v>
      </c>
      <c r="E44" s="7">
        <v>725640</v>
      </c>
      <c r="F44" s="7">
        <v>636450</v>
      </c>
      <c r="G44" s="7">
        <v>668725</v>
      </c>
      <c r="H44" s="30"/>
    </row>
    <row r="45" spans="1:8" x14ac:dyDescent="0.25">
      <c r="A45" s="4">
        <v>1</v>
      </c>
      <c r="B45" s="4">
        <v>521</v>
      </c>
      <c r="C45" s="5" t="s">
        <v>71</v>
      </c>
      <c r="D45" s="5" t="s">
        <v>72</v>
      </c>
      <c r="E45" s="7">
        <v>77132</v>
      </c>
      <c r="F45" s="7">
        <v>95855</v>
      </c>
      <c r="G45" s="7">
        <v>104014</v>
      </c>
      <c r="H45" s="30"/>
    </row>
    <row r="46" spans="1:8" x14ac:dyDescent="0.25">
      <c r="A46" s="15" t="s">
        <v>31</v>
      </c>
      <c r="B46" s="15" t="s">
        <v>73</v>
      </c>
      <c r="C46" s="16"/>
      <c r="D46" s="16"/>
      <c r="E46" s="18">
        <f>SUM(E43:E45)</f>
        <v>25138326</v>
      </c>
      <c r="F46" s="18">
        <f>SUM(F43:F45)</f>
        <v>30073938</v>
      </c>
      <c r="G46" s="18">
        <f>SUM(G43:G45)</f>
        <v>34255082</v>
      </c>
      <c r="H46" s="30"/>
    </row>
    <row r="47" spans="1:8" x14ac:dyDescent="0.25">
      <c r="A47" s="4">
        <v>1</v>
      </c>
      <c r="B47" s="4">
        <v>524</v>
      </c>
      <c r="C47" s="5" t="s">
        <v>74</v>
      </c>
      <c r="D47" s="5" t="s">
        <v>75</v>
      </c>
      <c r="E47" s="7">
        <v>2208788.5499999998</v>
      </c>
      <c r="F47" s="7">
        <v>2651550.25</v>
      </c>
      <c r="G47" s="7">
        <v>3024974.52</v>
      </c>
      <c r="H47" s="30"/>
    </row>
    <row r="48" spans="1:8" x14ac:dyDescent="0.25">
      <c r="A48" s="4">
        <v>1</v>
      </c>
      <c r="B48" s="4">
        <v>524</v>
      </c>
      <c r="C48" s="5" t="s">
        <v>76</v>
      </c>
      <c r="D48" s="5" t="s">
        <v>77</v>
      </c>
      <c r="E48" s="7">
        <v>6135550.25</v>
      </c>
      <c r="F48" s="7">
        <v>7333356.04</v>
      </c>
      <c r="G48" s="7">
        <v>8340405.7400000002</v>
      </c>
      <c r="H48" s="30"/>
    </row>
    <row r="49" spans="1:8" x14ac:dyDescent="0.25">
      <c r="A49" s="15" t="s">
        <v>31</v>
      </c>
      <c r="B49" s="15" t="s">
        <v>78</v>
      </c>
      <c r="C49" s="16"/>
      <c r="D49" s="16"/>
      <c r="E49" s="18">
        <f>SUM(E47:E48)</f>
        <v>8344338.7999999998</v>
      </c>
      <c r="F49" s="18">
        <f>SUM(F47:F48)</f>
        <v>9984906.2899999991</v>
      </c>
      <c r="G49" s="18">
        <f>SUM(G47:G48)</f>
        <v>11365380.26</v>
      </c>
      <c r="H49" s="30"/>
    </row>
    <row r="50" spans="1:8" x14ac:dyDescent="0.25">
      <c r="A50" s="4">
        <v>1</v>
      </c>
      <c r="B50" s="4">
        <v>525</v>
      </c>
      <c r="C50" s="5" t="s">
        <v>79</v>
      </c>
      <c r="D50" s="5" t="s">
        <v>80</v>
      </c>
      <c r="E50" s="7">
        <v>103077.19</v>
      </c>
      <c r="F50" s="7">
        <v>123739.99</v>
      </c>
      <c r="G50" s="7">
        <v>141248.72</v>
      </c>
      <c r="H50" s="30"/>
    </row>
    <row r="51" spans="1:8" x14ac:dyDescent="0.25">
      <c r="A51" s="15" t="s">
        <v>31</v>
      </c>
      <c r="B51" s="15" t="s">
        <v>81</v>
      </c>
      <c r="C51" s="16"/>
      <c r="D51" s="16"/>
      <c r="E51" s="18">
        <f>SUM(E50)</f>
        <v>103077.19</v>
      </c>
      <c r="F51" s="18">
        <f>SUM(F50)</f>
        <v>123739.99</v>
      </c>
      <c r="G51" s="18">
        <f>SUM(G50)</f>
        <v>141248.72</v>
      </c>
      <c r="H51" s="30"/>
    </row>
    <row r="52" spans="1:8" x14ac:dyDescent="0.25">
      <c r="A52" s="4">
        <v>1</v>
      </c>
      <c r="B52" s="4">
        <v>527</v>
      </c>
      <c r="C52" s="5" t="s">
        <v>82</v>
      </c>
      <c r="D52" s="5" t="s">
        <v>83</v>
      </c>
      <c r="E52" s="7">
        <v>488253.72</v>
      </c>
      <c r="F52" s="7">
        <v>588749.76</v>
      </c>
      <c r="G52" s="7">
        <v>671727.14</v>
      </c>
      <c r="H52" s="30"/>
    </row>
    <row r="53" spans="1:8" x14ac:dyDescent="0.25">
      <c r="A53" s="4">
        <v>1</v>
      </c>
      <c r="B53" s="4">
        <v>527</v>
      </c>
      <c r="C53" s="5" t="s">
        <v>182</v>
      </c>
      <c r="D53" s="5" t="s">
        <v>183</v>
      </c>
      <c r="E53" s="7">
        <v>0</v>
      </c>
      <c r="F53" s="7">
        <v>0</v>
      </c>
      <c r="G53" s="7">
        <v>39398.1</v>
      </c>
      <c r="H53" s="30"/>
    </row>
    <row r="54" spans="1:8" x14ac:dyDescent="0.25">
      <c r="A54" s="15" t="s">
        <v>31</v>
      </c>
      <c r="B54" s="15" t="s">
        <v>84</v>
      </c>
      <c r="C54" s="16"/>
      <c r="D54" s="16"/>
      <c r="E54" s="18">
        <f>SUM(E52:E53)</f>
        <v>488253.72</v>
      </c>
      <c r="F54" s="18">
        <f>SUM(F52:F53)</f>
        <v>588749.76</v>
      </c>
      <c r="G54" s="18">
        <f>SUM(G52:G53)</f>
        <v>711125.24</v>
      </c>
      <c r="H54" s="30"/>
    </row>
    <row r="55" spans="1:8" x14ac:dyDescent="0.25">
      <c r="A55" s="4">
        <v>1</v>
      </c>
      <c r="B55" s="4">
        <v>542</v>
      </c>
      <c r="C55" s="5" t="s">
        <v>85</v>
      </c>
      <c r="D55" s="5" t="s">
        <v>86</v>
      </c>
      <c r="E55" s="7">
        <v>0</v>
      </c>
      <c r="F55" s="7">
        <v>0</v>
      </c>
      <c r="G55" s="7">
        <v>0</v>
      </c>
      <c r="H55" s="30"/>
    </row>
    <row r="56" spans="1:8" x14ac:dyDescent="0.25">
      <c r="A56" s="15" t="s">
        <v>31</v>
      </c>
      <c r="B56" s="15" t="s">
        <v>87</v>
      </c>
      <c r="C56" s="16"/>
      <c r="D56" s="16"/>
      <c r="E56" s="18">
        <f>SUM(E55)</f>
        <v>0</v>
      </c>
      <c r="F56" s="18">
        <f>SUM(F55)</f>
        <v>0</v>
      </c>
      <c r="G56" s="18">
        <f>SUM(G55)</f>
        <v>0</v>
      </c>
      <c r="H56" s="30"/>
    </row>
    <row r="57" spans="1:8" x14ac:dyDescent="0.25">
      <c r="A57" s="4">
        <v>1</v>
      </c>
      <c r="B57" s="4">
        <v>549</v>
      </c>
      <c r="C57" s="5" t="s">
        <v>88</v>
      </c>
      <c r="D57" s="5" t="s">
        <v>89</v>
      </c>
      <c r="E57" s="7">
        <v>0</v>
      </c>
      <c r="F57" s="45">
        <v>0</v>
      </c>
      <c r="G57" s="45">
        <v>107690</v>
      </c>
      <c r="H57" s="30"/>
    </row>
    <row r="58" spans="1:8" x14ac:dyDescent="0.25">
      <c r="A58" s="4">
        <v>1</v>
      </c>
      <c r="B58" s="4">
        <v>549</v>
      </c>
      <c r="C58" s="5" t="s">
        <v>90</v>
      </c>
      <c r="D58" s="5" t="s">
        <v>91</v>
      </c>
      <c r="E58" s="7">
        <v>116845</v>
      </c>
      <c r="F58" s="22">
        <v>103074</v>
      </c>
      <c r="G58" s="22">
        <v>13347</v>
      </c>
      <c r="H58" s="30"/>
    </row>
    <row r="59" spans="1:8" x14ac:dyDescent="0.25">
      <c r="A59" s="4">
        <v>1</v>
      </c>
      <c r="B59" s="4">
        <v>549</v>
      </c>
      <c r="C59" s="5" t="s">
        <v>92</v>
      </c>
      <c r="D59" s="5" t="s">
        <v>93</v>
      </c>
      <c r="E59" s="7">
        <v>5000</v>
      </c>
      <c r="F59" s="7">
        <v>16000.6</v>
      </c>
      <c r="G59" s="7">
        <v>0.5</v>
      </c>
      <c r="H59" s="30"/>
    </row>
    <row r="60" spans="1:8" x14ac:dyDescent="0.25">
      <c r="A60" s="15" t="s">
        <v>31</v>
      </c>
      <c r="B60" s="15" t="s">
        <v>94</v>
      </c>
      <c r="C60" s="16"/>
      <c r="D60" s="16"/>
      <c r="E60" s="18">
        <f>SUM(E57:E59)</f>
        <v>121845</v>
      </c>
      <c r="F60" s="18">
        <f>SUM(F57:F59)</f>
        <v>119074.6</v>
      </c>
      <c r="G60" s="18">
        <f>SUM(G57:G59)</f>
        <v>121037.5</v>
      </c>
      <c r="H60" s="30"/>
    </row>
    <row r="61" spans="1:8" x14ac:dyDescent="0.25">
      <c r="A61" s="4">
        <v>1</v>
      </c>
      <c r="B61" s="4">
        <v>551</v>
      </c>
      <c r="C61" s="5" t="s">
        <v>95</v>
      </c>
      <c r="D61" s="5" t="s">
        <v>96</v>
      </c>
      <c r="E61" s="7">
        <v>1206162</v>
      </c>
      <c r="F61" s="7">
        <v>1335682</v>
      </c>
      <c r="G61" s="7">
        <v>1834567</v>
      </c>
      <c r="H61" s="30"/>
    </row>
    <row r="62" spans="1:8" x14ac:dyDescent="0.25">
      <c r="A62" s="15" t="s">
        <v>31</v>
      </c>
      <c r="B62" s="15" t="s">
        <v>97</v>
      </c>
      <c r="C62" s="16"/>
      <c r="D62" s="16"/>
      <c r="E62" s="18">
        <f>SUM(E61)</f>
        <v>1206162</v>
      </c>
      <c r="F62" s="18">
        <f>SUM(F61)</f>
        <v>1335682</v>
      </c>
      <c r="G62" s="18">
        <f>SUM(G61)</f>
        <v>1834567</v>
      </c>
      <c r="H62" s="30"/>
    </row>
    <row r="63" spans="1:8" x14ac:dyDescent="0.25">
      <c r="A63" s="4">
        <v>1</v>
      </c>
      <c r="B63" s="4">
        <v>558</v>
      </c>
      <c r="C63" s="5" t="s">
        <v>98</v>
      </c>
      <c r="D63" s="5" t="s">
        <v>99</v>
      </c>
      <c r="E63" s="7">
        <v>646672.21</v>
      </c>
      <c r="F63" s="45">
        <v>365911.3</v>
      </c>
      <c r="G63" s="45">
        <v>1434495.52</v>
      </c>
      <c r="H63" s="30"/>
    </row>
    <row r="64" spans="1:8" x14ac:dyDescent="0.25">
      <c r="A64" s="15" t="s">
        <v>31</v>
      </c>
      <c r="B64" s="15" t="s">
        <v>100</v>
      </c>
      <c r="C64" s="16"/>
      <c r="D64" s="16"/>
      <c r="E64" s="18">
        <f>SUM(E63)</f>
        <v>646672.21</v>
      </c>
      <c r="F64" s="18">
        <f>SUM(F63)</f>
        <v>365911.3</v>
      </c>
      <c r="G64" s="18">
        <f>SUM(G63)</f>
        <v>1434495.52</v>
      </c>
      <c r="H64" s="30"/>
    </row>
    <row r="65" spans="1:8" s="32" customFormat="1" x14ac:dyDescent="0.25">
      <c r="A65" s="23">
        <v>1</v>
      </c>
      <c r="B65" s="23">
        <v>563</v>
      </c>
      <c r="C65" s="24" t="s">
        <v>168</v>
      </c>
      <c r="D65" s="24" t="s">
        <v>184</v>
      </c>
      <c r="E65" s="22">
        <v>0</v>
      </c>
      <c r="F65" s="22">
        <v>190.72</v>
      </c>
      <c r="G65" s="22">
        <v>0</v>
      </c>
      <c r="H65" s="31"/>
    </row>
    <row r="66" spans="1:8" x14ac:dyDescent="0.25">
      <c r="A66" s="15" t="s">
        <v>31</v>
      </c>
      <c r="B66" s="15" t="s">
        <v>167</v>
      </c>
      <c r="C66" s="16"/>
      <c r="D66" s="16"/>
      <c r="E66" s="18">
        <f>SUM(E65)</f>
        <v>0</v>
      </c>
      <c r="F66" s="18">
        <f>SUM(F65)</f>
        <v>190.72</v>
      </c>
      <c r="G66" s="18">
        <f>SUM(G65)</f>
        <v>0</v>
      </c>
      <c r="H66" s="30"/>
    </row>
    <row r="67" spans="1:8" x14ac:dyDescent="0.25">
      <c r="A67" s="4">
        <v>1</v>
      </c>
      <c r="B67" s="4">
        <v>602</v>
      </c>
      <c r="C67" s="5" t="s">
        <v>101</v>
      </c>
      <c r="D67" s="5" t="s">
        <v>102</v>
      </c>
      <c r="E67" s="7">
        <v>433200</v>
      </c>
      <c r="F67" s="7">
        <v>452000</v>
      </c>
      <c r="G67" s="7">
        <v>283850</v>
      </c>
      <c r="H67" s="30"/>
    </row>
    <row r="68" spans="1:8" x14ac:dyDescent="0.25">
      <c r="A68" s="4">
        <v>1</v>
      </c>
      <c r="B68" s="4">
        <v>602</v>
      </c>
      <c r="C68" s="5" t="s">
        <v>103</v>
      </c>
      <c r="D68" s="5" t="s">
        <v>104</v>
      </c>
      <c r="E68" s="7">
        <v>3606349</v>
      </c>
      <c r="F68" s="7">
        <v>3896985</v>
      </c>
      <c r="G68" s="7">
        <v>1992641</v>
      </c>
      <c r="H68" s="30"/>
    </row>
    <row r="69" spans="1:8" x14ac:dyDescent="0.25">
      <c r="A69" s="4">
        <v>1</v>
      </c>
      <c r="B69" s="4">
        <v>602</v>
      </c>
      <c r="C69" s="5" t="s">
        <v>105</v>
      </c>
      <c r="D69" s="5" t="s">
        <v>106</v>
      </c>
      <c r="E69" s="7">
        <v>72301.56</v>
      </c>
      <c r="F69" s="22">
        <v>16276.34</v>
      </c>
      <c r="G69" s="22">
        <v>90679.2</v>
      </c>
      <c r="H69" s="30"/>
    </row>
    <row r="70" spans="1:8" x14ac:dyDescent="0.25">
      <c r="A70" s="15" t="s">
        <v>107</v>
      </c>
      <c r="B70" s="15" t="s">
        <v>108</v>
      </c>
      <c r="C70" s="16"/>
      <c r="D70" s="16"/>
      <c r="E70" s="18">
        <f>SUM(E67:E69)</f>
        <v>4111850.56</v>
      </c>
      <c r="F70" s="18">
        <f>SUM(F67:F69)</f>
        <v>4365261.34</v>
      </c>
      <c r="G70" s="18">
        <f>SUM(G67:G69)</f>
        <v>2367170.2000000002</v>
      </c>
      <c r="H70" s="30"/>
    </row>
    <row r="71" spans="1:8" x14ac:dyDescent="0.25">
      <c r="A71" s="4">
        <v>1</v>
      </c>
      <c r="B71" s="4">
        <v>644</v>
      </c>
      <c r="C71" s="5" t="s">
        <v>109</v>
      </c>
      <c r="D71" s="5" t="s">
        <v>110</v>
      </c>
      <c r="E71" s="7">
        <v>891</v>
      </c>
      <c r="F71" s="7">
        <v>1161</v>
      </c>
      <c r="G71" s="7">
        <v>501</v>
      </c>
      <c r="H71" s="30"/>
    </row>
    <row r="72" spans="1:8" x14ac:dyDescent="0.25">
      <c r="A72" s="15" t="s">
        <v>107</v>
      </c>
      <c r="B72" s="15" t="s">
        <v>111</v>
      </c>
      <c r="C72" s="16"/>
      <c r="D72" s="16"/>
      <c r="E72" s="18">
        <f>SUM(E71)</f>
        <v>891</v>
      </c>
      <c r="F72" s="18">
        <f>SUM(F71)</f>
        <v>1161</v>
      </c>
      <c r="G72" s="18">
        <f>SUM(G71)</f>
        <v>501</v>
      </c>
      <c r="H72" s="30"/>
    </row>
    <row r="73" spans="1:8" x14ac:dyDescent="0.25">
      <c r="A73" s="23">
        <v>1</v>
      </c>
      <c r="B73" s="23">
        <v>646</v>
      </c>
      <c r="C73" s="24" t="s">
        <v>169</v>
      </c>
      <c r="D73" s="24" t="s">
        <v>185</v>
      </c>
      <c r="E73" s="22">
        <v>0</v>
      </c>
      <c r="F73" s="22">
        <v>10000</v>
      </c>
      <c r="G73" s="22">
        <v>0</v>
      </c>
      <c r="H73" s="30"/>
    </row>
    <row r="74" spans="1:8" x14ac:dyDescent="0.25">
      <c r="A74" s="15" t="s">
        <v>107</v>
      </c>
      <c r="B74" s="15" t="s">
        <v>170</v>
      </c>
      <c r="C74" s="16"/>
      <c r="D74" s="16"/>
      <c r="E74" s="18">
        <f>SUM(E73)</f>
        <v>0</v>
      </c>
      <c r="F74" s="18">
        <f>SUM(F73)</f>
        <v>10000</v>
      </c>
      <c r="G74" s="18">
        <f>SUM(G73)</f>
        <v>0</v>
      </c>
      <c r="H74" s="30"/>
    </row>
    <row r="75" spans="1:8" x14ac:dyDescent="0.25">
      <c r="A75" s="4">
        <v>1</v>
      </c>
      <c r="B75" s="4">
        <v>648</v>
      </c>
      <c r="C75" s="5" t="s">
        <v>112</v>
      </c>
      <c r="D75" s="5" t="s">
        <v>113</v>
      </c>
      <c r="E75" s="7">
        <v>0</v>
      </c>
      <c r="F75" s="22">
        <v>2798000</v>
      </c>
      <c r="G75" s="22">
        <v>0</v>
      </c>
      <c r="H75" s="30"/>
    </row>
    <row r="76" spans="1:8" x14ac:dyDescent="0.25">
      <c r="A76" s="4">
        <v>1</v>
      </c>
      <c r="B76" s="4">
        <v>648</v>
      </c>
      <c r="C76" s="5" t="s">
        <v>114</v>
      </c>
      <c r="D76" s="5" t="s">
        <v>115</v>
      </c>
      <c r="E76" s="7">
        <v>153468</v>
      </c>
      <c r="F76" s="7">
        <v>73072.45</v>
      </c>
      <c r="G76" s="7">
        <v>49046</v>
      </c>
      <c r="H76" s="30"/>
    </row>
    <row r="77" spans="1:8" x14ac:dyDescent="0.25">
      <c r="A77" s="4">
        <v>1</v>
      </c>
      <c r="B77" s="4">
        <v>648</v>
      </c>
      <c r="C77" s="5" t="s">
        <v>116</v>
      </c>
      <c r="D77" s="5" t="s">
        <v>117</v>
      </c>
      <c r="E77" s="7">
        <v>18431</v>
      </c>
      <c r="F77" s="7">
        <v>4240</v>
      </c>
      <c r="G77" s="7">
        <v>0</v>
      </c>
      <c r="H77" s="30"/>
    </row>
    <row r="78" spans="1:8" x14ac:dyDescent="0.25">
      <c r="A78" s="4">
        <v>1</v>
      </c>
      <c r="B78" s="4">
        <v>648</v>
      </c>
      <c r="C78" s="5" t="s">
        <v>118</v>
      </c>
      <c r="D78" s="5" t="s">
        <v>119</v>
      </c>
      <c r="E78" s="7">
        <v>426300</v>
      </c>
      <c r="F78" s="7">
        <v>204113</v>
      </c>
      <c r="G78" s="7">
        <v>137000</v>
      </c>
      <c r="H78" s="30"/>
    </row>
    <row r="79" spans="1:8" x14ac:dyDescent="0.25">
      <c r="A79" s="15" t="s">
        <v>107</v>
      </c>
      <c r="B79" s="15" t="s">
        <v>120</v>
      </c>
      <c r="C79" s="16"/>
      <c r="D79" s="16"/>
      <c r="E79" s="18">
        <f>SUM(E75:E78)</f>
        <v>598199</v>
      </c>
      <c r="F79" s="18">
        <f>SUM(F75:F78)</f>
        <v>3079425.45</v>
      </c>
      <c r="G79" s="18">
        <f>SUM(G75:G78)</f>
        <v>186046</v>
      </c>
      <c r="H79" s="30"/>
    </row>
    <row r="80" spans="1:8" x14ac:dyDescent="0.25">
      <c r="A80" s="4">
        <v>1</v>
      </c>
      <c r="B80" s="4">
        <v>649</v>
      </c>
      <c r="C80" s="5" t="s">
        <v>121</v>
      </c>
      <c r="D80" s="5" t="s">
        <v>122</v>
      </c>
      <c r="E80" s="7">
        <v>2706.95</v>
      </c>
      <c r="F80" s="7">
        <v>0.48</v>
      </c>
      <c r="G80" s="7">
        <v>0.88</v>
      </c>
      <c r="H80" s="30"/>
    </row>
    <row r="81" spans="1:8" x14ac:dyDescent="0.25">
      <c r="A81" s="4">
        <v>1</v>
      </c>
      <c r="B81" s="4">
        <v>649</v>
      </c>
      <c r="C81" s="5" t="s">
        <v>186</v>
      </c>
      <c r="D81" s="5" t="s">
        <v>187</v>
      </c>
      <c r="E81" s="7">
        <v>0</v>
      </c>
      <c r="F81" s="7">
        <v>0</v>
      </c>
      <c r="G81" s="7">
        <v>39398.1</v>
      </c>
      <c r="H81" s="30"/>
    </row>
    <row r="82" spans="1:8" x14ac:dyDescent="0.25">
      <c r="A82" s="15" t="s">
        <v>107</v>
      </c>
      <c r="B82" s="15" t="s">
        <v>123</v>
      </c>
      <c r="C82" s="16"/>
      <c r="D82" s="16"/>
      <c r="E82" s="18">
        <f>SUM(E80:E81)</f>
        <v>2706.95</v>
      </c>
      <c r="F82" s="18">
        <f>SUM(F80:F81)</f>
        <v>0.48</v>
      </c>
      <c r="G82" s="18">
        <f>SUM(G80:G81)</f>
        <v>39398.979999999996</v>
      </c>
      <c r="H82" s="30"/>
    </row>
    <row r="83" spans="1:8" x14ac:dyDescent="0.25">
      <c r="A83" s="4">
        <v>1</v>
      </c>
      <c r="B83" s="4">
        <v>662</v>
      </c>
      <c r="C83" s="5" t="s">
        <v>124</v>
      </c>
      <c r="D83" s="5" t="s">
        <v>125</v>
      </c>
      <c r="E83" s="7">
        <v>55.72</v>
      </c>
      <c r="F83" s="7">
        <v>51.13</v>
      </c>
      <c r="G83" s="7">
        <v>73.56</v>
      </c>
      <c r="H83" s="30"/>
    </row>
    <row r="84" spans="1:8" x14ac:dyDescent="0.25">
      <c r="A84" s="15" t="s">
        <v>107</v>
      </c>
      <c r="B84" s="15" t="s">
        <v>126</v>
      </c>
      <c r="C84" s="16"/>
      <c r="D84" s="16"/>
      <c r="E84" s="18">
        <f>SUM(E83)</f>
        <v>55.72</v>
      </c>
      <c r="F84" s="18">
        <f>SUM(F83)</f>
        <v>51.13</v>
      </c>
      <c r="G84" s="18">
        <f>SUM(G83)</f>
        <v>73.56</v>
      </c>
      <c r="H84" s="30"/>
    </row>
    <row r="85" spans="1:8" x14ac:dyDescent="0.25">
      <c r="A85" s="4">
        <v>1</v>
      </c>
      <c r="B85" s="4">
        <v>672</v>
      </c>
      <c r="C85" s="5" t="s">
        <v>127</v>
      </c>
      <c r="D85" s="5" t="s">
        <v>128</v>
      </c>
      <c r="E85" s="7">
        <v>31923300</v>
      </c>
      <c r="F85" s="7">
        <v>38516040.159999996</v>
      </c>
      <c r="G85" s="7">
        <v>45922810</v>
      </c>
      <c r="H85" s="30"/>
    </row>
    <row r="86" spans="1:8" x14ac:dyDescent="0.25">
      <c r="A86" s="4">
        <v>1</v>
      </c>
      <c r="B86" s="4">
        <v>672</v>
      </c>
      <c r="C86" s="5" t="s">
        <v>129</v>
      </c>
      <c r="D86" s="5" t="s">
        <v>130</v>
      </c>
      <c r="E86" s="7">
        <v>630574.06000000006</v>
      </c>
      <c r="F86" s="7">
        <v>913899</v>
      </c>
      <c r="G86" s="7">
        <v>1174875.69</v>
      </c>
      <c r="H86" s="30"/>
    </row>
    <row r="87" spans="1:8" x14ac:dyDescent="0.25">
      <c r="A87" s="4">
        <v>1</v>
      </c>
      <c r="B87" s="4">
        <v>672</v>
      </c>
      <c r="C87" s="5" t="s">
        <v>131</v>
      </c>
      <c r="D87" s="5" t="s">
        <v>132</v>
      </c>
      <c r="E87" s="7">
        <v>6645000</v>
      </c>
      <c r="F87" s="7">
        <v>7100000</v>
      </c>
      <c r="G87" s="7">
        <v>7837460.71</v>
      </c>
      <c r="H87" s="30"/>
    </row>
    <row r="88" spans="1:8" x14ac:dyDescent="0.25">
      <c r="A88" s="4">
        <v>1</v>
      </c>
      <c r="B88" s="4">
        <v>672</v>
      </c>
      <c r="C88" s="5" t="s">
        <v>133</v>
      </c>
      <c r="D88" s="5" t="s">
        <v>134</v>
      </c>
      <c r="E88" s="7">
        <v>0</v>
      </c>
      <c r="F88" s="22">
        <v>0</v>
      </c>
      <c r="G88" s="22">
        <v>0</v>
      </c>
      <c r="H88" s="30"/>
    </row>
    <row r="89" spans="1:8" x14ac:dyDescent="0.25">
      <c r="A89" s="15" t="s">
        <v>107</v>
      </c>
      <c r="B89" s="15" t="s">
        <v>135</v>
      </c>
      <c r="C89" s="16"/>
      <c r="D89" s="16"/>
      <c r="E89" s="18">
        <f>SUM(E85:E88)</f>
        <v>39198874.060000002</v>
      </c>
      <c r="F89" s="18">
        <f>SUM(F85:F88)</f>
        <v>46529939.159999996</v>
      </c>
      <c r="G89" s="18">
        <f>SUM(G85:G88)</f>
        <v>54935146.399999999</v>
      </c>
      <c r="H89" s="30"/>
    </row>
    <row r="90" spans="1:8" x14ac:dyDescent="0.25">
      <c r="A90" s="8" t="s">
        <v>31</v>
      </c>
      <c r="B90" s="49"/>
      <c r="C90" s="50"/>
      <c r="D90" s="51"/>
      <c r="E90" s="10">
        <f>SUM(E23,E27,E29,E31,E42,E46,E49,E51,E54,E56,E60,E62,E64,E66)</f>
        <v>43680958.159999996</v>
      </c>
      <c r="F90" s="10">
        <f t="shared" ref="F90:G90" si="0">SUM(F23,F27,F29,F31,F42,F46,F49,F51,F54,F56,F60,F62,F64,F66)</f>
        <v>53889788.359999999</v>
      </c>
      <c r="G90" s="10">
        <f t="shared" si="0"/>
        <v>57327100.550000004</v>
      </c>
      <c r="H90" s="30"/>
    </row>
    <row r="91" spans="1:8" x14ac:dyDescent="0.25">
      <c r="A91" s="8" t="s">
        <v>107</v>
      </c>
      <c r="B91" s="49"/>
      <c r="C91" s="50"/>
      <c r="D91" s="51"/>
      <c r="E91" s="10">
        <f>SUM(E70,E72,E74,E79,E82,E84,E89)</f>
        <v>43912577.290000007</v>
      </c>
      <c r="F91" s="10">
        <f t="shared" ref="F91:G91" si="1">SUM(F70,F72,F74,F79,F82,F84,F89)</f>
        <v>53985838.559999995</v>
      </c>
      <c r="G91" s="10">
        <f t="shared" si="1"/>
        <v>57528336.140000001</v>
      </c>
      <c r="H91" s="30"/>
    </row>
    <row r="92" spans="1:8" x14ac:dyDescent="0.25">
      <c r="A92" s="8" t="s">
        <v>136</v>
      </c>
      <c r="B92" s="8"/>
      <c r="C92" s="9"/>
      <c r="D92" s="9"/>
      <c r="E92" s="10">
        <f>SUM(E91-E90)</f>
        <v>231619.13000001013</v>
      </c>
      <c r="F92" s="10">
        <f>SUM(F91-F90)</f>
        <v>96050.19999999553</v>
      </c>
      <c r="G92" s="10">
        <f>SUM(G91-G90)</f>
        <v>201235.58999999613</v>
      </c>
      <c r="H92" s="30"/>
    </row>
    <row r="93" spans="1:8" s="32" customFormat="1" x14ac:dyDescent="0.25">
      <c r="A93" s="33"/>
      <c r="B93" s="33"/>
      <c r="C93" s="34"/>
      <c r="D93" s="34"/>
      <c r="E93" s="35"/>
      <c r="F93" s="36"/>
      <c r="G93" s="36"/>
      <c r="H93" s="31"/>
    </row>
    <row r="94" spans="1:8" s="32" customFormat="1" x14ac:dyDescent="0.25">
      <c r="A94" s="33" t="s">
        <v>171</v>
      </c>
      <c r="B94" s="33"/>
      <c r="C94" s="37"/>
      <c r="D94" s="38" t="s">
        <v>191</v>
      </c>
      <c r="E94" s="35"/>
      <c r="F94" s="36"/>
      <c r="G94" s="36"/>
      <c r="H94" s="31"/>
    </row>
    <row r="95" spans="1:8" s="32" customFormat="1" x14ac:dyDescent="0.25">
      <c r="A95" s="33"/>
      <c r="B95" s="33"/>
      <c r="C95" s="34"/>
      <c r="D95" s="34"/>
      <c r="E95" s="35"/>
      <c r="F95" s="36"/>
      <c r="G95" s="36"/>
      <c r="H95" s="31"/>
    </row>
    <row r="96" spans="1:8" x14ac:dyDescent="0.25">
      <c r="A96" s="46" t="s">
        <v>190</v>
      </c>
      <c r="B96" s="46"/>
      <c r="C96" s="46"/>
      <c r="D96" s="46"/>
      <c r="E96" s="13"/>
      <c r="F96" s="13"/>
      <c r="G96" s="13"/>
    </row>
    <row r="97" spans="1:7" x14ac:dyDescent="0.25">
      <c r="A97" s="11"/>
      <c r="B97" s="11"/>
      <c r="C97" s="12"/>
      <c r="D97" s="12"/>
      <c r="E97" s="13"/>
      <c r="F97" s="13"/>
      <c r="G97" s="13"/>
    </row>
    <row r="98" spans="1:7" x14ac:dyDescent="0.25">
      <c r="A98" s="46" t="s">
        <v>192</v>
      </c>
      <c r="B98" s="46"/>
      <c r="C98" s="46"/>
      <c r="D98" s="46"/>
      <c r="E98" s="13"/>
      <c r="F98" s="13"/>
      <c r="G98" s="13"/>
    </row>
    <row r="99" spans="1:7" x14ac:dyDescent="0.25">
      <c r="A99" s="11"/>
      <c r="B99" s="11"/>
      <c r="C99" s="12"/>
      <c r="D99" s="12"/>
      <c r="E99" s="13"/>
      <c r="F99" s="13"/>
      <c r="G99" s="13"/>
    </row>
    <row r="100" spans="1:7" x14ac:dyDescent="0.25">
      <c r="A100" s="46" t="s">
        <v>160</v>
      </c>
      <c r="B100" s="46"/>
      <c r="C100" s="46"/>
      <c r="D100" s="46"/>
      <c r="E100" s="13"/>
      <c r="F100" s="13"/>
      <c r="G100" s="13"/>
    </row>
  </sheetData>
  <mergeCells count="10">
    <mergeCell ref="A96:D96"/>
    <mergeCell ref="A98:D98"/>
    <mergeCell ref="A100:D100"/>
    <mergeCell ref="A3:G3"/>
    <mergeCell ref="A4:G4"/>
    <mergeCell ref="A5:G5"/>
    <mergeCell ref="A6:G6"/>
    <mergeCell ref="A7:G7"/>
    <mergeCell ref="B90:D90"/>
    <mergeCell ref="B91:D91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85" fitToHeight="0" orientation="portrait" r:id="rId1"/>
  <headerFooter>
    <oddFooter>&amp;R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zoomScaleNormal="100" workbookViewId="0">
      <pane ySplit="8" topLeftCell="A39" activePane="bottomLeft" state="frozen"/>
      <selection pane="bottomLeft" activeCell="N60" sqref="N60"/>
    </sheetView>
  </sheetViews>
  <sheetFormatPr defaultRowHeight="15.75" x14ac:dyDescent="0.25"/>
  <cols>
    <col min="1" max="1" width="8.625" style="1" customWidth="1"/>
    <col min="2" max="2" width="4.875" style="1" customWidth="1"/>
    <col min="3" max="3" width="8.25" style="2" customWidth="1"/>
    <col min="4" max="4" width="47.375" style="2" customWidth="1"/>
    <col min="5" max="7" width="13.625" style="3" customWidth="1"/>
  </cols>
  <sheetData>
    <row r="1" spans="1:9" x14ac:dyDescent="0.25">
      <c r="G1" s="13" t="s">
        <v>162</v>
      </c>
    </row>
    <row r="3" spans="1:9" ht="30" customHeight="1" x14ac:dyDescent="0.25">
      <c r="A3" s="47" t="s">
        <v>189</v>
      </c>
      <c r="B3" s="47"/>
      <c r="C3" s="47"/>
      <c r="D3" s="47"/>
      <c r="E3" s="47"/>
      <c r="F3" s="47"/>
      <c r="G3" s="47"/>
    </row>
    <row r="4" spans="1:9" x14ac:dyDescent="0.25">
      <c r="A4" s="48" t="s">
        <v>156</v>
      </c>
      <c r="B4" s="48"/>
      <c r="C4" s="48"/>
      <c r="D4" s="48"/>
      <c r="E4" s="48"/>
      <c r="F4" s="48"/>
      <c r="G4" s="48"/>
    </row>
    <row r="5" spans="1:9" x14ac:dyDescent="0.25">
      <c r="A5" s="48" t="s">
        <v>157</v>
      </c>
      <c r="B5" s="48"/>
      <c r="C5" s="48"/>
      <c r="D5" s="48"/>
      <c r="E5" s="48"/>
      <c r="F5" s="48"/>
      <c r="G5" s="48"/>
    </row>
    <row r="6" spans="1:9" x14ac:dyDescent="0.25">
      <c r="A6" s="48" t="s">
        <v>158</v>
      </c>
      <c r="B6" s="48"/>
      <c r="C6" s="48"/>
      <c r="D6" s="48"/>
      <c r="E6" s="48"/>
      <c r="F6" s="48"/>
      <c r="G6" s="48"/>
    </row>
    <row r="7" spans="1:9" x14ac:dyDescent="0.25">
      <c r="A7" s="48" t="s">
        <v>159</v>
      </c>
      <c r="B7" s="48"/>
      <c r="C7" s="48"/>
      <c r="D7" s="48"/>
      <c r="E7" s="48"/>
      <c r="F7" s="48"/>
      <c r="G7" s="48"/>
    </row>
    <row r="8" spans="1:9" ht="30.6" customHeight="1" x14ac:dyDescent="0.25">
      <c r="A8" s="19" t="s">
        <v>0</v>
      </c>
      <c r="B8" s="19" t="s">
        <v>1</v>
      </c>
      <c r="C8" s="20" t="s">
        <v>2</v>
      </c>
      <c r="D8" s="20" t="s">
        <v>3</v>
      </c>
      <c r="E8" s="21" t="s">
        <v>163</v>
      </c>
      <c r="F8" s="21" t="s">
        <v>166</v>
      </c>
      <c r="G8" s="21" t="s">
        <v>174</v>
      </c>
    </row>
    <row r="9" spans="1:9" ht="15.75" customHeight="1" x14ac:dyDescent="0.25">
      <c r="A9" s="40">
        <v>2</v>
      </c>
      <c r="B9" s="39">
        <v>501</v>
      </c>
      <c r="C9" s="41" t="s">
        <v>4</v>
      </c>
      <c r="D9" s="41" t="s">
        <v>175</v>
      </c>
      <c r="E9" s="42">
        <v>6557</v>
      </c>
      <c r="F9" s="43">
        <v>780</v>
      </c>
      <c r="G9" s="43">
        <v>0</v>
      </c>
    </row>
    <row r="10" spans="1:9" x14ac:dyDescent="0.25">
      <c r="A10" s="4">
        <v>2</v>
      </c>
      <c r="B10" s="4">
        <v>501</v>
      </c>
      <c r="C10" s="5" t="s">
        <v>4</v>
      </c>
      <c r="D10" s="5" t="s">
        <v>178</v>
      </c>
      <c r="E10" s="25">
        <v>0</v>
      </c>
      <c r="F10" s="7">
        <v>2700.46</v>
      </c>
      <c r="G10" s="7">
        <v>4209</v>
      </c>
      <c r="H10" s="30"/>
      <c r="I10" s="30"/>
    </row>
    <row r="11" spans="1:9" x14ac:dyDescent="0.25">
      <c r="A11" s="4">
        <v>2</v>
      </c>
      <c r="B11" s="4">
        <v>501</v>
      </c>
      <c r="C11" s="5" t="s">
        <v>8</v>
      </c>
      <c r="D11" s="5" t="s">
        <v>176</v>
      </c>
      <c r="E11" s="25">
        <v>216607.72</v>
      </c>
      <c r="F11" s="7">
        <v>265937.01</v>
      </c>
      <c r="G11" s="7">
        <v>111643.55</v>
      </c>
      <c r="H11" s="30"/>
      <c r="I11" s="30"/>
    </row>
    <row r="12" spans="1:9" x14ac:dyDescent="0.25">
      <c r="A12" s="4">
        <v>2</v>
      </c>
      <c r="B12" s="4">
        <v>501</v>
      </c>
      <c r="C12" s="5" t="s">
        <v>10</v>
      </c>
      <c r="D12" s="5" t="s">
        <v>11</v>
      </c>
      <c r="E12" s="25">
        <v>33787</v>
      </c>
      <c r="F12" s="7">
        <v>38020</v>
      </c>
      <c r="G12" s="7">
        <v>34027</v>
      </c>
      <c r="H12" s="30"/>
      <c r="I12" s="30"/>
    </row>
    <row r="13" spans="1:9" x14ac:dyDescent="0.25">
      <c r="A13" s="4">
        <v>2</v>
      </c>
      <c r="B13" s="4">
        <v>501</v>
      </c>
      <c r="C13" s="5" t="s">
        <v>12</v>
      </c>
      <c r="D13" s="5" t="s">
        <v>179</v>
      </c>
      <c r="E13" s="25">
        <v>2288</v>
      </c>
      <c r="F13" s="7">
        <v>3207</v>
      </c>
      <c r="G13" s="7">
        <v>0</v>
      </c>
      <c r="H13" s="30"/>
      <c r="I13" s="30"/>
    </row>
    <row r="14" spans="1:9" x14ac:dyDescent="0.25">
      <c r="A14" s="4">
        <v>2</v>
      </c>
      <c r="B14" s="4">
        <v>501</v>
      </c>
      <c r="C14" s="5" t="s">
        <v>29</v>
      </c>
      <c r="D14" s="5" t="s">
        <v>177</v>
      </c>
      <c r="E14" s="25">
        <v>11970</v>
      </c>
      <c r="F14" s="7">
        <v>20546</v>
      </c>
      <c r="G14" s="7">
        <v>521</v>
      </c>
      <c r="H14" s="30"/>
      <c r="I14" s="30"/>
    </row>
    <row r="15" spans="1:9" x14ac:dyDescent="0.25">
      <c r="A15" s="15" t="s">
        <v>137</v>
      </c>
      <c r="B15" s="15" t="s">
        <v>32</v>
      </c>
      <c r="C15" s="16"/>
      <c r="D15" s="16"/>
      <c r="E15" s="26">
        <f>SUM(E9:E14)</f>
        <v>271209.71999999997</v>
      </c>
      <c r="F15" s="18">
        <f>SUM(F9:F14)</f>
        <v>331190.47000000003</v>
      </c>
      <c r="G15" s="18">
        <f>SUM(G10:G14)</f>
        <v>150400.54999999999</v>
      </c>
      <c r="H15" s="30"/>
      <c r="I15" s="30"/>
    </row>
    <row r="16" spans="1:9" x14ac:dyDescent="0.25">
      <c r="A16" s="4">
        <v>2</v>
      </c>
      <c r="B16" s="4">
        <v>502</v>
      </c>
      <c r="C16" s="5" t="s">
        <v>33</v>
      </c>
      <c r="D16" s="5" t="s">
        <v>34</v>
      </c>
      <c r="E16" s="25">
        <v>149538</v>
      </c>
      <c r="F16" s="7">
        <v>178071.85</v>
      </c>
      <c r="G16" s="7">
        <v>216743.7</v>
      </c>
      <c r="H16" s="30"/>
      <c r="I16" s="30"/>
    </row>
    <row r="17" spans="1:9" x14ac:dyDescent="0.25">
      <c r="A17" s="4">
        <v>2</v>
      </c>
      <c r="B17" s="4">
        <v>502</v>
      </c>
      <c r="C17" s="5" t="s">
        <v>35</v>
      </c>
      <c r="D17" s="5" t="s">
        <v>36</v>
      </c>
      <c r="E17" s="25">
        <v>47588</v>
      </c>
      <c r="F17" s="7">
        <v>54604.5</v>
      </c>
      <c r="G17" s="7">
        <v>63927.8</v>
      </c>
      <c r="H17" s="30"/>
      <c r="I17" s="30"/>
    </row>
    <row r="18" spans="1:9" x14ac:dyDescent="0.25">
      <c r="A18" s="4">
        <v>2</v>
      </c>
      <c r="B18" s="4">
        <v>502</v>
      </c>
      <c r="C18" s="5" t="s">
        <v>37</v>
      </c>
      <c r="D18" s="5" t="s">
        <v>38</v>
      </c>
      <c r="E18" s="25">
        <v>79082</v>
      </c>
      <c r="F18" s="7">
        <v>106547.97</v>
      </c>
      <c r="G18" s="7">
        <v>95112</v>
      </c>
      <c r="H18" s="30"/>
      <c r="I18" s="30"/>
    </row>
    <row r="19" spans="1:9" x14ac:dyDescent="0.25">
      <c r="A19" s="15" t="s">
        <v>137</v>
      </c>
      <c r="B19" s="15" t="s">
        <v>39</v>
      </c>
      <c r="C19" s="16"/>
      <c r="D19" s="16"/>
      <c r="E19" s="26">
        <f>SUM(E16:E18)</f>
        <v>276208</v>
      </c>
      <c r="F19" s="18">
        <f>SUM(F16:F18)</f>
        <v>339224.32000000001</v>
      </c>
      <c r="G19" s="18">
        <f>SUM(G16:G18)</f>
        <v>375783.5</v>
      </c>
      <c r="H19" s="30"/>
      <c r="I19" s="30"/>
    </row>
    <row r="20" spans="1:9" x14ac:dyDescent="0.25">
      <c r="A20" s="23">
        <v>2</v>
      </c>
      <c r="B20" s="23">
        <v>511</v>
      </c>
      <c r="C20" s="24" t="s">
        <v>165</v>
      </c>
      <c r="D20" s="24" t="s">
        <v>41</v>
      </c>
      <c r="E20" s="6">
        <v>0</v>
      </c>
      <c r="F20" s="7">
        <v>23000</v>
      </c>
      <c r="G20" s="7">
        <v>11500</v>
      </c>
      <c r="H20" s="31"/>
      <c r="I20" s="30"/>
    </row>
    <row r="21" spans="1:9" x14ac:dyDescent="0.25">
      <c r="A21" s="15" t="s">
        <v>137</v>
      </c>
      <c r="B21" s="15" t="s">
        <v>42</v>
      </c>
      <c r="C21" s="16"/>
      <c r="D21" s="16"/>
      <c r="E21" s="17">
        <f>SUM(E20)</f>
        <v>0</v>
      </c>
      <c r="F21" s="18">
        <f>SUM(F20)</f>
        <v>23000</v>
      </c>
      <c r="G21" s="18">
        <f>SUM(G20)</f>
        <v>11500</v>
      </c>
      <c r="H21" s="31"/>
      <c r="I21" s="30"/>
    </row>
    <row r="22" spans="1:9" x14ac:dyDescent="0.25">
      <c r="A22" s="4">
        <v>2</v>
      </c>
      <c r="B22" s="4">
        <v>518</v>
      </c>
      <c r="C22" s="5" t="s">
        <v>64</v>
      </c>
      <c r="D22" s="5" t="s">
        <v>65</v>
      </c>
      <c r="E22" s="25">
        <v>58500</v>
      </c>
      <c r="F22" s="7">
        <v>60450</v>
      </c>
      <c r="G22" s="7">
        <v>15600</v>
      </c>
      <c r="H22" s="30"/>
      <c r="I22" s="30"/>
    </row>
    <row r="23" spans="1:9" x14ac:dyDescent="0.25">
      <c r="A23" s="15" t="s">
        <v>137</v>
      </c>
      <c r="B23" s="15" t="s">
        <v>66</v>
      </c>
      <c r="C23" s="16"/>
      <c r="D23" s="16"/>
      <c r="E23" s="26">
        <f>SUM(E22)</f>
        <v>58500</v>
      </c>
      <c r="F23" s="18">
        <f>SUM(F22)</f>
        <v>60450</v>
      </c>
      <c r="G23" s="18">
        <f>SUM(G22)</f>
        <v>15600</v>
      </c>
      <c r="H23" s="30"/>
      <c r="I23" s="30"/>
    </row>
    <row r="24" spans="1:9" x14ac:dyDescent="0.25">
      <c r="A24" s="4">
        <v>2</v>
      </c>
      <c r="B24" s="4">
        <v>521</v>
      </c>
      <c r="C24" s="5" t="s">
        <v>67</v>
      </c>
      <c r="D24" s="5" t="s">
        <v>68</v>
      </c>
      <c r="E24" s="25">
        <v>60339</v>
      </c>
      <c r="F24" s="7">
        <v>90075</v>
      </c>
      <c r="G24" s="7">
        <v>35372</v>
      </c>
      <c r="H24" s="30"/>
      <c r="I24" s="30"/>
    </row>
    <row r="25" spans="1:9" x14ac:dyDescent="0.25">
      <c r="A25" s="4">
        <v>2</v>
      </c>
      <c r="B25" s="4">
        <v>521</v>
      </c>
      <c r="C25" s="5" t="s">
        <v>69</v>
      </c>
      <c r="D25" s="5" t="s">
        <v>70</v>
      </c>
      <c r="E25" s="25">
        <v>125450</v>
      </c>
      <c r="F25" s="7">
        <v>96355</v>
      </c>
      <c r="G25" s="7">
        <v>23640</v>
      </c>
      <c r="H25" s="30"/>
      <c r="I25" s="30"/>
    </row>
    <row r="26" spans="1:9" x14ac:dyDescent="0.25">
      <c r="A26" s="15" t="s">
        <v>137</v>
      </c>
      <c r="B26" s="15" t="s">
        <v>73</v>
      </c>
      <c r="C26" s="16"/>
      <c r="D26" s="16"/>
      <c r="E26" s="26">
        <f>SUM(E24:E25)</f>
        <v>185789</v>
      </c>
      <c r="F26" s="18">
        <f>SUM(F24:F25)</f>
        <v>186430</v>
      </c>
      <c r="G26" s="18">
        <f>SUM(G24:G25)</f>
        <v>59012</v>
      </c>
      <c r="H26" s="30"/>
      <c r="I26" s="30"/>
    </row>
    <row r="27" spans="1:9" x14ac:dyDescent="0.25">
      <c r="A27" s="4">
        <v>2</v>
      </c>
      <c r="B27" s="4">
        <v>524</v>
      </c>
      <c r="C27" s="5" t="s">
        <v>74</v>
      </c>
      <c r="D27" s="5" t="s">
        <v>75</v>
      </c>
      <c r="E27" s="25">
        <v>5430.45</v>
      </c>
      <c r="F27" s="7">
        <v>8106.75</v>
      </c>
      <c r="G27" s="7">
        <v>3183.48</v>
      </c>
      <c r="H27" s="30"/>
      <c r="I27" s="30"/>
    </row>
    <row r="28" spans="1:9" x14ac:dyDescent="0.25">
      <c r="A28" s="4">
        <v>2</v>
      </c>
      <c r="B28" s="4">
        <v>524</v>
      </c>
      <c r="C28" s="5" t="s">
        <v>76</v>
      </c>
      <c r="D28" s="5" t="s">
        <v>77</v>
      </c>
      <c r="E28" s="25">
        <v>15084.75</v>
      </c>
      <c r="F28" s="7">
        <v>22414.959999999999</v>
      </c>
      <c r="G28" s="7">
        <v>8772.26</v>
      </c>
      <c r="H28" s="30"/>
      <c r="I28" s="30"/>
    </row>
    <row r="29" spans="1:9" x14ac:dyDescent="0.25">
      <c r="A29" s="15" t="s">
        <v>137</v>
      </c>
      <c r="B29" s="15" t="s">
        <v>78</v>
      </c>
      <c r="C29" s="16"/>
      <c r="D29" s="16"/>
      <c r="E29" s="26">
        <f>SUM(E27:E28)</f>
        <v>20515.2</v>
      </c>
      <c r="F29" s="18">
        <f>SUM(F27:F28)</f>
        <v>30521.71</v>
      </c>
      <c r="G29" s="18">
        <f>SUM(G27:G28)</f>
        <v>11955.74</v>
      </c>
      <c r="H29" s="30"/>
      <c r="I29" s="30"/>
    </row>
    <row r="30" spans="1:9" x14ac:dyDescent="0.25">
      <c r="A30" s="4">
        <v>2</v>
      </c>
      <c r="B30" s="4">
        <v>525</v>
      </c>
      <c r="C30" s="5" t="s">
        <v>79</v>
      </c>
      <c r="D30" s="5" t="s">
        <v>80</v>
      </c>
      <c r="E30" s="25">
        <v>253.42</v>
      </c>
      <c r="F30" s="7">
        <v>378.28</v>
      </c>
      <c r="G30" s="7">
        <v>148.57</v>
      </c>
      <c r="H30" s="30"/>
      <c r="I30" s="30"/>
    </row>
    <row r="31" spans="1:9" x14ac:dyDescent="0.25">
      <c r="A31" s="15" t="s">
        <v>137</v>
      </c>
      <c r="B31" s="15" t="s">
        <v>81</v>
      </c>
      <c r="C31" s="16"/>
      <c r="D31" s="16"/>
      <c r="E31" s="26">
        <f>SUM(E30)</f>
        <v>253.42</v>
      </c>
      <c r="F31" s="18">
        <f>SUM(F30)</f>
        <v>378.28</v>
      </c>
      <c r="G31" s="18">
        <f>SUM(G30)</f>
        <v>148.57</v>
      </c>
      <c r="H31" s="30"/>
      <c r="I31" s="30"/>
    </row>
    <row r="32" spans="1:9" x14ac:dyDescent="0.25">
      <c r="A32" s="4">
        <v>2</v>
      </c>
      <c r="B32" s="4">
        <v>527</v>
      </c>
      <c r="C32" s="5" t="s">
        <v>82</v>
      </c>
      <c r="D32" s="5" t="s">
        <v>83</v>
      </c>
      <c r="E32" s="25">
        <v>1487.46</v>
      </c>
      <c r="F32" s="7">
        <v>1801.5</v>
      </c>
      <c r="G32" s="7">
        <v>707.44</v>
      </c>
      <c r="H32" s="30"/>
      <c r="I32" s="30"/>
    </row>
    <row r="33" spans="1:9" x14ac:dyDescent="0.25">
      <c r="A33" s="15" t="s">
        <v>137</v>
      </c>
      <c r="B33" s="15" t="s">
        <v>84</v>
      </c>
      <c r="C33" s="16"/>
      <c r="D33" s="16"/>
      <c r="E33" s="44">
        <f>SUM(E32)</f>
        <v>1487.46</v>
      </c>
      <c r="F33" s="18">
        <f>SUM(F32)</f>
        <v>1801.5</v>
      </c>
      <c r="G33" s="18">
        <f>SUM(G32)</f>
        <v>707.44</v>
      </c>
      <c r="H33" s="30"/>
      <c r="I33" s="30"/>
    </row>
    <row r="34" spans="1:9" x14ac:dyDescent="0.25">
      <c r="A34" s="4">
        <v>2</v>
      </c>
      <c r="B34" s="4">
        <v>557</v>
      </c>
      <c r="C34" s="5" t="s">
        <v>138</v>
      </c>
      <c r="D34" s="5" t="s">
        <v>139</v>
      </c>
      <c r="E34" s="27">
        <v>0</v>
      </c>
      <c r="F34" s="6">
        <v>0</v>
      </c>
      <c r="G34" s="6">
        <v>0</v>
      </c>
      <c r="H34" s="30"/>
      <c r="I34" s="30"/>
    </row>
    <row r="35" spans="1:9" x14ac:dyDescent="0.25">
      <c r="A35" s="15" t="s">
        <v>137</v>
      </c>
      <c r="B35" s="15" t="s">
        <v>140</v>
      </c>
      <c r="C35" s="16"/>
      <c r="D35" s="16"/>
      <c r="E35" s="26">
        <f>SUM(E34)</f>
        <v>0</v>
      </c>
      <c r="F35" s="18">
        <f>SUM(F34)</f>
        <v>0</v>
      </c>
      <c r="G35" s="18">
        <f>SUM(G34)</f>
        <v>0</v>
      </c>
      <c r="H35" s="30"/>
      <c r="I35" s="30"/>
    </row>
    <row r="36" spans="1:9" x14ac:dyDescent="0.25">
      <c r="A36" s="23">
        <v>2</v>
      </c>
      <c r="B36" s="23">
        <v>558</v>
      </c>
      <c r="C36" s="24" t="s">
        <v>98</v>
      </c>
      <c r="D36" s="24" t="s">
        <v>99</v>
      </c>
      <c r="E36" s="28">
        <v>0</v>
      </c>
      <c r="F36" s="22">
        <v>102480</v>
      </c>
      <c r="G36" s="22">
        <v>0</v>
      </c>
      <c r="H36" s="31"/>
      <c r="I36" s="30"/>
    </row>
    <row r="37" spans="1:9" x14ac:dyDescent="0.25">
      <c r="A37" s="15" t="s">
        <v>137</v>
      </c>
      <c r="B37" s="15" t="s">
        <v>100</v>
      </c>
      <c r="C37" s="16"/>
      <c r="D37" s="16"/>
      <c r="E37" s="26">
        <f>SUM(E36)</f>
        <v>0</v>
      </c>
      <c r="F37" s="18">
        <f>SUM(F36)</f>
        <v>102480</v>
      </c>
      <c r="G37" s="18">
        <f>SUM(G36)</f>
        <v>0</v>
      </c>
      <c r="H37" s="31"/>
      <c r="I37" s="30"/>
    </row>
    <row r="38" spans="1:9" x14ac:dyDescent="0.25">
      <c r="A38" s="4">
        <v>2</v>
      </c>
      <c r="B38" s="4">
        <v>602</v>
      </c>
      <c r="C38" s="5" t="s">
        <v>101</v>
      </c>
      <c r="D38" s="5" t="s">
        <v>180</v>
      </c>
      <c r="E38" s="25">
        <v>0</v>
      </c>
      <c r="F38" s="45">
        <v>0</v>
      </c>
      <c r="G38" s="45">
        <v>18980</v>
      </c>
      <c r="H38" s="31"/>
      <c r="I38" s="30"/>
    </row>
    <row r="39" spans="1:9" x14ac:dyDescent="0.25">
      <c r="A39" s="4">
        <v>2</v>
      </c>
      <c r="B39" s="4">
        <v>602</v>
      </c>
      <c r="C39" s="5" t="s">
        <v>103</v>
      </c>
      <c r="D39" s="5" t="s">
        <v>181</v>
      </c>
      <c r="E39" s="25">
        <v>432080</v>
      </c>
      <c r="F39" s="7">
        <v>553895</v>
      </c>
      <c r="G39" s="7">
        <v>246525</v>
      </c>
      <c r="H39" s="30"/>
      <c r="I39" s="30"/>
    </row>
    <row r="40" spans="1:9" x14ac:dyDescent="0.25">
      <c r="A40" s="4">
        <v>2</v>
      </c>
      <c r="B40" s="4">
        <v>602</v>
      </c>
      <c r="C40" s="5" t="s">
        <v>105</v>
      </c>
      <c r="D40" s="5" t="s">
        <v>106</v>
      </c>
      <c r="E40" s="25">
        <v>195920</v>
      </c>
      <c r="F40" s="7">
        <v>177351</v>
      </c>
      <c r="G40" s="7">
        <v>37609</v>
      </c>
      <c r="H40" s="30"/>
      <c r="I40" s="30"/>
    </row>
    <row r="41" spans="1:9" x14ac:dyDescent="0.25">
      <c r="A41" s="15" t="s">
        <v>141</v>
      </c>
      <c r="B41" s="15" t="s">
        <v>108</v>
      </c>
      <c r="C41" s="16"/>
      <c r="D41" s="16"/>
      <c r="E41" s="26">
        <f>SUM(E38:E40)</f>
        <v>628000</v>
      </c>
      <c r="F41" s="18">
        <f>SUM(F38:F40)</f>
        <v>731246</v>
      </c>
      <c r="G41" s="18">
        <f>SUM(G38:G40)</f>
        <v>303114</v>
      </c>
      <c r="H41" s="30"/>
      <c r="I41" s="30"/>
    </row>
    <row r="42" spans="1:9" x14ac:dyDescent="0.25">
      <c r="A42" s="4">
        <v>2</v>
      </c>
      <c r="B42" s="4">
        <v>603</v>
      </c>
      <c r="C42" s="5" t="s">
        <v>142</v>
      </c>
      <c r="D42" s="5" t="s">
        <v>143</v>
      </c>
      <c r="E42" s="25">
        <v>220820</v>
      </c>
      <c r="F42" s="7">
        <v>201125</v>
      </c>
      <c r="G42" s="7">
        <v>135450</v>
      </c>
      <c r="H42" s="30"/>
      <c r="I42" s="30"/>
    </row>
    <row r="43" spans="1:9" x14ac:dyDescent="0.25">
      <c r="A43" s="4">
        <v>2</v>
      </c>
      <c r="B43" s="4">
        <v>603</v>
      </c>
      <c r="C43" s="5" t="s">
        <v>144</v>
      </c>
      <c r="D43" s="5" t="s">
        <v>145</v>
      </c>
      <c r="E43" s="25">
        <v>33460</v>
      </c>
      <c r="F43" s="7">
        <v>85870</v>
      </c>
      <c r="G43" s="7">
        <v>36580</v>
      </c>
      <c r="H43" s="30"/>
      <c r="I43" s="30"/>
    </row>
    <row r="44" spans="1:9" x14ac:dyDescent="0.25">
      <c r="A44" s="4">
        <v>2</v>
      </c>
      <c r="B44" s="4">
        <v>603</v>
      </c>
      <c r="C44" s="5" t="s">
        <v>146</v>
      </c>
      <c r="D44" s="5" t="s">
        <v>147</v>
      </c>
      <c r="E44" s="25">
        <v>0</v>
      </c>
      <c r="F44" s="45">
        <v>0</v>
      </c>
      <c r="G44" s="45">
        <v>2500</v>
      </c>
      <c r="H44" s="30"/>
      <c r="I44" s="30"/>
    </row>
    <row r="45" spans="1:9" x14ac:dyDescent="0.25">
      <c r="A45" s="4">
        <v>2</v>
      </c>
      <c r="B45" s="4">
        <v>603</v>
      </c>
      <c r="C45" s="5" t="s">
        <v>148</v>
      </c>
      <c r="D45" s="5" t="s">
        <v>149</v>
      </c>
      <c r="E45" s="25">
        <v>0</v>
      </c>
      <c r="F45" s="22">
        <v>95280</v>
      </c>
      <c r="G45" s="22">
        <v>91285</v>
      </c>
      <c r="H45" s="30"/>
      <c r="I45" s="30"/>
    </row>
    <row r="46" spans="1:9" x14ac:dyDescent="0.25">
      <c r="A46" s="4">
        <v>2</v>
      </c>
      <c r="B46" s="4">
        <v>603</v>
      </c>
      <c r="C46" s="5" t="s">
        <v>150</v>
      </c>
      <c r="D46" s="5" t="s">
        <v>151</v>
      </c>
      <c r="E46" s="25">
        <v>35347</v>
      </c>
      <c r="F46" s="7">
        <v>34913</v>
      </c>
      <c r="G46" s="7">
        <v>34747</v>
      </c>
      <c r="H46" s="30"/>
      <c r="I46" s="30"/>
    </row>
    <row r="47" spans="1:9" x14ac:dyDescent="0.25">
      <c r="A47" s="4">
        <v>2</v>
      </c>
      <c r="B47" s="4">
        <v>603</v>
      </c>
      <c r="C47" s="5" t="s">
        <v>152</v>
      </c>
      <c r="D47" s="5" t="s">
        <v>153</v>
      </c>
      <c r="E47" s="25">
        <v>161180</v>
      </c>
      <c r="F47" s="7">
        <v>181946.32</v>
      </c>
      <c r="G47" s="7">
        <v>194766</v>
      </c>
      <c r="H47" s="30"/>
      <c r="I47" s="30"/>
    </row>
    <row r="48" spans="1:9" x14ac:dyDescent="0.25">
      <c r="A48" s="15" t="s">
        <v>141</v>
      </c>
      <c r="B48" s="15" t="s">
        <v>154</v>
      </c>
      <c r="C48" s="16"/>
      <c r="D48" s="16"/>
      <c r="E48" s="26">
        <f>SUM(E42:E47)</f>
        <v>450807</v>
      </c>
      <c r="F48" s="18">
        <f>SUM(F42:F47)</f>
        <v>599134.32000000007</v>
      </c>
      <c r="G48" s="18">
        <f>SUM(G42:G47)</f>
        <v>495328</v>
      </c>
      <c r="H48" s="30"/>
      <c r="I48" s="30"/>
    </row>
    <row r="49" spans="1:9" x14ac:dyDescent="0.25">
      <c r="A49" s="4">
        <v>2</v>
      </c>
      <c r="B49" s="4">
        <v>649</v>
      </c>
      <c r="C49" s="5" t="s">
        <v>121</v>
      </c>
      <c r="D49" s="5" t="s">
        <v>122</v>
      </c>
      <c r="E49" s="25">
        <v>3000</v>
      </c>
      <c r="F49" s="7">
        <v>1500</v>
      </c>
      <c r="G49" s="7">
        <v>0</v>
      </c>
      <c r="H49" s="30"/>
      <c r="I49" s="30"/>
    </row>
    <row r="50" spans="1:9" x14ac:dyDescent="0.25">
      <c r="A50" s="15" t="s">
        <v>141</v>
      </c>
      <c r="B50" s="15" t="s">
        <v>123</v>
      </c>
      <c r="C50" s="16"/>
      <c r="D50" s="16"/>
      <c r="E50" s="26">
        <f>SUM(E49)</f>
        <v>3000</v>
      </c>
      <c r="F50" s="18">
        <f>SUM(F49)</f>
        <v>1500</v>
      </c>
      <c r="G50" s="18">
        <f>SUM(G49)</f>
        <v>0</v>
      </c>
      <c r="H50" s="30"/>
      <c r="I50" s="30"/>
    </row>
    <row r="51" spans="1:9" x14ac:dyDescent="0.25">
      <c r="A51" s="8" t="s">
        <v>137</v>
      </c>
      <c r="B51" s="49"/>
      <c r="C51" s="50"/>
      <c r="D51" s="51"/>
      <c r="E51" s="29">
        <f>SUM(E15,E19,E21,E23,E26,E29,E31,E33,E35,E37)</f>
        <v>813962.79999999993</v>
      </c>
      <c r="F51" s="29">
        <f t="shared" ref="F51:G51" si="0">SUM(F15,F19,F21,F23,F26,F29,F31,F33,F35,F37)</f>
        <v>1075476.28</v>
      </c>
      <c r="G51" s="29">
        <f t="shared" si="0"/>
        <v>625107.79999999993</v>
      </c>
      <c r="H51" s="30"/>
      <c r="I51" s="30"/>
    </row>
    <row r="52" spans="1:9" x14ac:dyDescent="0.25">
      <c r="A52" s="8" t="s">
        <v>141</v>
      </c>
      <c r="B52" s="49"/>
      <c r="C52" s="50"/>
      <c r="D52" s="51"/>
      <c r="E52" s="29">
        <f>SUM(E41,E48,E50)</f>
        <v>1081807</v>
      </c>
      <c r="F52" s="29">
        <f t="shared" ref="F52:G52" si="1">SUM(F41,F48,F50)</f>
        <v>1331880.32</v>
      </c>
      <c r="G52" s="29">
        <f t="shared" si="1"/>
        <v>798442</v>
      </c>
      <c r="H52" s="30"/>
      <c r="I52" s="30"/>
    </row>
    <row r="53" spans="1:9" x14ac:dyDescent="0.25">
      <c r="A53" s="8" t="s">
        <v>155</v>
      </c>
      <c r="B53" s="8"/>
      <c r="C53" s="9"/>
      <c r="D53" s="9"/>
      <c r="E53" s="29">
        <f>SUM(E52-E51)</f>
        <v>267844.20000000007</v>
      </c>
      <c r="F53" s="29">
        <f t="shared" ref="F53:G53" si="2">SUM(F52-F51)</f>
        <v>256404.04000000004</v>
      </c>
      <c r="G53" s="29">
        <f t="shared" si="2"/>
        <v>173334.20000000007</v>
      </c>
      <c r="H53" s="30"/>
      <c r="I53" s="30"/>
    </row>
    <row r="54" spans="1:9" s="32" customFormat="1" x14ac:dyDescent="0.25">
      <c r="A54" s="33"/>
      <c r="B54" s="33"/>
      <c r="C54" s="34"/>
      <c r="D54" s="34"/>
      <c r="E54" s="35"/>
      <c r="F54" s="36"/>
      <c r="G54" s="36"/>
      <c r="H54" s="31"/>
      <c r="I54" s="31"/>
    </row>
    <row r="55" spans="1:9" s="32" customFormat="1" x14ac:dyDescent="0.25">
      <c r="A55" s="33" t="s">
        <v>172</v>
      </c>
      <c r="B55" s="33"/>
      <c r="C55" s="37"/>
      <c r="D55" s="38" t="s">
        <v>191</v>
      </c>
      <c r="E55" s="35"/>
      <c r="F55" s="36"/>
      <c r="G55" s="36"/>
      <c r="H55" s="31"/>
      <c r="I55" s="31"/>
    </row>
    <row r="56" spans="1:9" s="32" customFormat="1" x14ac:dyDescent="0.25">
      <c r="A56" s="33"/>
      <c r="B56" s="33"/>
      <c r="C56" s="34"/>
      <c r="D56" s="34"/>
      <c r="E56" s="35"/>
      <c r="F56" s="36"/>
      <c r="G56" s="36"/>
      <c r="H56" s="31"/>
      <c r="I56" s="31"/>
    </row>
    <row r="57" spans="1:9" x14ac:dyDescent="0.25">
      <c r="A57" s="46" t="s">
        <v>190</v>
      </c>
      <c r="B57" s="46"/>
      <c r="C57" s="46"/>
      <c r="D57" s="46"/>
      <c r="E57" s="13"/>
      <c r="F57" s="13"/>
      <c r="G57" s="13"/>
    </row>
    <row r="58" spans="1:9" x14ac:dyDescent="0.25">
      <c r="A58" s="46" t="s">
        <v>173</v>
      </c>
      <c r="B58" s="46"/>
      <c r="C58" s="46"/>
      <c r="D58" s="46"/>
      <c r="E58" s="13"/>
      <c r="F58" s="13"/>
      <c r="G58" s="13"/>
    </row>
    <row r="59" spans="1:9" x14ac:dyDescent="0.25">
      <c r="A59" s="14"/>
      <c r="B59" s="14"/>
      <c r="C59" s="12"/>
      <c r="D59" s="12"/>
      <c r="E59" s="13"/>
      <c r="F59" s="13"/>
      <c r="G59" s="13"/>
    </row>
    <row r="60" spans="1:9" x14ac:dyDescent="0.25">
      <c r="A60" s="46" t="s">
        <v>160</v>
      </c>
      <c r="B60" s="46"/>
      <c r="C60" s="46"/>
      <c r="D60" s="46"/>
      <c r="E60" s="13"/>
      <c r="F60" s="13"/>
      <c r="G60" s="13"/>
    </row>
    <row r="61" spans="1:9" x14ac:dyDescent="0.25">
      <c r="A61" s="14"/>
      <c r="B61" s="14"/>
      <c r="C61" s="12"/>
      <c r="D61" s="12"/>
      <c r="E61" s="13"/>
      <c r="F61" s="13"/>
      <c r="G61" s="13"/>
    </row>
    <row r="62" spans="1:9" x14ac:dyDescent="0.25">
      <c r="A62" s="14"/>
      <c r="B62" s="14"/>
      <c r="C62" s="12"/>
      <c r="D62" s="12"/>
      <c r="E62" s="13"/>
      <c r="F62" s="13"/>
      <c r="G62" s="13"/>
    </row>
  </sheetData>
  <mergeCells count="10">
    <mergeCell ref="A57:D57"/>
    <mergeCell ref="A58:D58"/>
    <mergeCell ref="A60:D60"/>
    <mergeCell ref="A3:G3"/>
    <mergeCell ref="A4:G4"/>
    <mergeCell ref="A5:G5"/>
    <mergeCell ref="A6:G6"/>
    <mergeCell ref="A7:G7"/>
    <mergeCell ref="B51:D51"/>
    <mergeCell ref="B52:D52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85" fitToHeight="0" orientation="portrait" r:id="rId1"/>
  <headerFooter>
    <oddFooter>&amp;R (str. &amp;P z &amp;N)</oddFooter>
  </headerFooter>
  <rowBreaks count="1" manualBreakCount="1">
    <brk id="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Příloha č. 1 - hlavní činnost</vt:lpstr>
      <vt:lpstr>Příloha č. 2 - doplň. činnost</vt:lpstr>
      <vt:lpstr>'Příloha č. 1 - hlavní činnost'!Názvy_tisku</vt:lpstr>
      <vt:lpstr>'Příloha č. 2 - doplň. činnost'!Názvy_tisku</vt:lpstr>
      <vt:lpstr>'Příloha č. 2 - doplň. činnost'!Oblast_tisku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2018-03-07T15:54:23Z</dcterms:created>
  <dcterms:modified xsi:type="dcterms:W3CDTF">2023-06-08T10:48:26Z</dcterms:modified>
</cp:coreProperties>
</file>